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ogolidze\Desktop\"/>
    </mc:Choice>
  </mc:AlternateContent>
  <bookViews>
    <workbookView xWindow="0" yWindow="0" windowWidth="20730" windowHeight="11760" tabRatio="941" activeTab="10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5" hidden="1">'ფორმა 4.2'!$A$8:$I$343</definedName>
    <definedName name="_xlnm._FilterDatabase" localSheetId="8" hidden="1">'ფორმა 4.5'!$A$9:$M$117</definedName>
    <definedName name="_xlnm._FilterDatabase" localSheetId="11" hidden="1">'ფორმა 5.2'!$A$8:$I$3033</definedName>
    <definedName name="_xlnm._FilterDatabase" localSheetId="14" hidden="1">'ფორმა 5.5'!$A$9:$M$452</definedName>
    <definedName name="_xlnm._FilterDatabase" localSheetId="0" hidden="1">'ფორმა N1'!$A$7:$L$529</definedName>
    <definedName name="_xlnm._FilterDatabase" localSheetId="1" hidden="1">'ფორმა N2'!$A$8:$D$8</definedName>
    <definedName name="_xlnm._FilterDatabase" localSheetId="2" hidden="1">'ფორმა N3'!$A$8:$D$14</definedName>
    <definedName name="_xlnm._FilterDatabase" localSheetId="3" hidden="1">'ფორმა N4'!$A$10:$D$65</definedName>
    <definedName name="_xlnm._FilterDatabase" localSheetId="4" hidden="1">'ფორმა N4.1'!$B$9:$D$48</definedName>
    <definedName name="_xlnm._FilterDatabase" localSheetId="9" hidden="1">'ფორმა N5'!$A$8:$D$11</definedName>
    <definedName name="_xlnm._FilterDatabase" localSheetId="10" hidden="1">'ფორმა N5.1'!$B$9:$D$61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4.2'!$A$1:$I$361</definedName>
    <definedName name="_xlnm.Print_Area" localSheetId="7">'ფორმა 4.4'!$A$1:$H$46</definedName>
    <definedName name="_xlnm.Print_Area" localSheetId="8">'ფორმა 4.5'!$A$1:$M$130</definedName>
    <definedName name="_xlnm.Print_Area" localSheetId="11">'ფორმა 5.2'!$A$1:$I$3052</definedName>
    <definedName name="_xlnm.Print_Area" localSheetId="13">'ფორმა 5.4'!$A$1:$H$46</definedName>
    <definedName name="_xlnm.Print_Area" localSheetId="14">'ფორმა 5.5'!$A$1:$M$470</definedName>
    <definedName name="_xlnm.Print_Area" localSheetId="21">'ფორმა 9.1'!$A$1:$I$89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8.1'!$A$1:$G$51</definedName>
    <definedName name="_xlnm.Print_Area" localSheetId="24">'ფორმა N 9.7'!$A$1:$I$40</definedName>
    <definedName name="_xlnm.Print_Area" localSheetId="0">'ფორმა N1'!$A$1:$L$556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N4.1'!$A$1:$D$63</definedName>
    <definedName name="_xlnm.Print_Area" localSheetId="9">'ფორმა N5'!$A$1:$D$87</definedName>
    <definedName name="_xlnm.Print_Area" localSheetId="10">'ფორმა N5.1'!$A$1:$D$75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N8'!$A$1:$J$23</definedName>
    <definedName name="_xlnm.Print_Area" localSheetId="20">'ფორმა N9'!$A$1:$J$52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73" i="47" l="1"/>
  <c r="C73" i="47"/>
  <c r="D65" i="47"/>
  <c r="D63" i="47"/>
  <c r="D59" i="47" s="1"/>
  <c r="C59" i="47"/>
  <c r="D54" i="47"/>
  <c r="C54" i="47"/>
  <c r="D53" i="47"/>
  <c r="C53" i="47"/>
  <c r="C52" i="47"/>
  <c r="D49" i="47"/>
  <c r="D48" i="47" s="1"/>
  <c r="C48" i="47"/>
  <c r="D45" i="47"/>
  <c r="C45" i="47"/>
  <c r="D44" i="47"/>
  <c r="C44" i="47"/>
  <c r="D43" i="47"/>
  <c r="D42" i="47"/>
  <c r="D41" i="47"/>
  <c r="D37" i="47" s="1"/>
  <c r="C41" i="47"/>
  <c r="C38" i="47"/>
  <c r="C34" i="47"/>
  <c r="C33" i="47" s="1"/>
  <c r="D33" i="47"/>
  <c r="D28" i="47"/>
  <c r="D24" i="47" s="1"/>
  <c r="C24" i="47"/>
  <c r="C18" i="47" s="1"/>
  <c r="D22" i="47"/>
  <c r="D15" i="47"/>
  <c r="C15" i="47"/>
  <c r="D10" i="47"/>
  <c r="C10" i="47"/>
  <c r="D76" i="40"/>
  <c r="D73" i="40"/>
  <c r="D67" i="40"/>
  <c r="D65" i="40"/>
  <c r="D61" i="40" s="1"/>
  <c r="C65" i="40"/>
  <c r="C61" i="40"/>
  <c r="D56" i="40"/>
  <c r="C56" i="40"/>
  <c r="D55" i="40"/>
  <c r="C55" i="40"/>
  <c r="D51" i="40"/>
  <c r="D50" i="40" s="1"/>
  <c r="C50" i="40"/>
  <c r="D46" i="40"/>
  <c r="D43" i="40"/>
  <c r="D39" i="40" s="1"/>
  <c r="C43" i="40"/>
  <c r="D42" i="40"/>
  <c r="C39" i="40"/>
  <c r="D37" i="40"/>
  <c r="D36" i="40"/>
  <c r="D35" i="40"/>
  <c r="C35" i="40"/>
  <c r="D31" i="40"/>
  <c r="C31" i="40"/>
  <c r="D26" i="40"/>
  <c r="C26" i="40"/>
  <c r="D21" i="40"/>
  <c r="C21" i="40"/>
  <c r="D20" i="40"/>
  <c r="C20" i="40"/>
  <c r="D17" i="40"/>
  <c r="C17" i="40"/>
  <c r="C16" i="40"/>
  <c r="D13" i="40"/>
  <c r="D12" i="40"/>
  <c r="C12" i="40"/>
  <c r="C11" i="40" s="1"/>
  <c r="D18" i="47" l="1"/>
  <c r="C37" i="47"/>
  <c r="C14" i="47"/>
  <c r="C9" i="47" s="1"/>
  <c r="D14" i="47"/>
  <c r="D9" i="47" s="1"/>
  <c r="D16" i="40"/>
  <c r="D11" i="40" s="1"/>
  <c r="D14" i="26" l="1"/>
  <c r="D13" i="27"/>
  <c r="D25" i="3" l="1"/>
  <c r="D41" i="26" l="1"/>
  <c r="C41" i="26"/>
  <c r="C29" i="3" l="1"/>
  <c r="J23" i="10" l="1"/>
  <c r="J16" i="10"/>
  <c r="C23" i="10"/>
  <c r="D31" i="3" l="1"/>
  <c r="C31" i="3"/>
  <c r="D27" i="3"/>
  <c r="D26" i="3" s="1"/>
  <c r="C27" i="3"/>
  <c r="C26" i="3" s="1"/>
  <c r="D19" i="3"/>
  <c r="C19" i="3"/>
  <c r="D16" i="3"/>
  <c r="C16" i="3"/>
  <c r="D12" i="3"/>
  <c r="C12" i="3"/>
  <c r="D10" i="3" l="1"/>
  <c r="D9" i="3" s="1"/>
  <c r="C10" i="3"/>
  <c r="C9" i="3" s="1"/>
  <c r="G10" i="18" l="1"/>
  <c r="G11" i="18" s="1"/>
  <c r="L424" i="46"/>
  <c r="L395" i="46"/>
  <c r="L275" i="46"/>
  <c r="H36" i="43"/>
  <c r="G36" i="43"/>
  <c r="H15" i="43"/>
  <c r="G15" i="43"/>
  <c r="D31" i="7"/>
  <c r="C31" i="7"/>
  <c r="C29" i="7"/>
  <c r="C27" i="7" s="1"/>
  <c r="D27" i="7"/>
  <c r="D26" i="7" s="1"/>
  <c r="D19" i="7"/>
  <c r="C19" i="7"/>
  <c r="D17" i="7"/>
  <c r="D16" i="7" s="1"/>
  <c r="C17" i="7"/>
  <c r="C16" i="7" s="1"/>
  <c r="D13" i="7"/>
  <c r="D12" i="7" s="1"/>
  <c r="C13" i="7"/>
  <c r="C12" i="7" s="1"/>
  <c r="C26" i="7" l="1"/>
  <c r="C10" i="7" s="1"/>
  <c r="C9" i="7" s="1"/>
  <c r="D10" i="7"/>
  <c r="D9" i="7" s="1"/>
  <c r="C17" i="59" s="1"/>
  <c r="I339" i="29" l="1"/>
  <c r="I338" i="29"/>
  <c r="I337" i="29"/>
  <c r="I336" i="29"/>
  <c r="I335" i="29"/>
  <c r="I334" i="29"/>
  <c r="I332" i="29"/>
  <c r="I331" i="29"/>
  <c r="I330" i="29"/>
  <c r="I329" i="29"/>
  <c r="I328" i="29"/>
  <c r="I327" i="29"/>
  <c r="I326" i="29"/>
  <c r="I325" i="29"/>
  <c r="I324" i="29"/>
  <c r="I323" i="29"/>
  <c r="I322" i="29"/>
  <c r="I321" i="29"/>
  <c r="I320" i="29"/>
  <c r="I319" i="29"/>
  <c r="I318" i="29"/>
  <c r="I317" i="29"/>
  <c r="I316" i="29"/>
  <c r="I315" i="29"/>
  <c r="I314" i="29"/>
  <c r="I313" i="29"/>
  <c r="I312" i="29"/>
  <c r="I311" i="29"/>
  <c r="I310" i="29"/>
  <c r="H309" i="29"/>
  <c r="G309" i="29"/>
  <c r="I309" i="29" s="1"/>
  <c r="I308" i="29"/>
  <c r="I307" i="29"/>
  <c r="I306" i="29"/>
  <c r="I305" i="29"/>
  <c r="I304" i="29"/>
  <c r="I303" i="29"/>
  <c r="I300" i="29" l="1"/>
  <c r="I299" i="29"/>
  <c r="I298" i="29"/>
  <c r="I297" i="29"/>
  <c r="I296" i="29"/>
  <c r="I295" i="29"/>
  <c r="I293" i="29"/>
  <c r="I292" i="29"/>
  <c r="I291" i="29"/>
  <c r="I290" i="29"/>
  <c r="I289" i="29"/>
  <c r="I288" i="29"/>
  <c r="I287" i="29"/>
  <c r="I286" i="29"/>
  <c r="I285" i="29"/>
  <c r="I284" i="29"/>
  <c r="I283" i="29"/>
  <c r="I282" i="29"/>
  <c r="I281" i="29"/>
  <c r="I280" i="29"/>
  <c r="I279" i="29"/>
  <c r="I278" i="29"/>
  <c r="I277" i="29"/>
  <c r="I276" i="29"/>
  <c r="I275" i="29"/>
  <c r="I274" i="29"/>
  <c r="I273" i="29"/>
  <c r="I272" i="29"/>
  <c r="I271" i="29"/>
  <c r="H270" i="29"/>
  <c r="G270" i="29"/>
  <c r="I270" i="29" s="1"/>
  <c r="I269" i="29"/>
  <c r="I268" i="29"/>
  <c r="I267" i="29"/>
  <c r="I266" i="29"/>
  <c r="I265" i="29"/>
  <c r="I264" i="29"/>
  <c r="C36" i="12" l="1"/>
  <c r="H229" i="29" l="1"/>
  <c r="H185" i="29"/>
  <c r="H142" i="29"/>
  <c r="H99" i="29"/>
  <c r="H83" i="29"/>
  <c r="H42" i="29"/>
  <c r="G229" i="29"/>
  <c r="G185" i="29"/>
  <c r="G142" i="29"/>
  <c r="G99" i="29"/>
  <c r="G83" i="29"/>
  <c r="G42" i="29"/>
  <c r="H347" i="29" l="1"/>
  <c r="C25" i="59"/>
  <c r="C23" i="59"/>
  <c r="C21" i="59"/>
  <c r="C19" i="59"/>
  <c r="C18" i="59"/>
  <c r="C12" i="59"/>
  <c r="I2" i="35" l="1"/>
  <c r="I2" i="39"/>
  <c r="K2" i="57"/>
  <c r="I2" i="56"/>
  <c r="I2" i="10"/>
  <c r="G2" i="18"/>
  <c r="I2" i="9"/>
  <c r="C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C13" i="59" l="1"/>
  <c r="I30" i="35"/>
  <c r="A5" i="9"/>
  <c r="L117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C24" i="59" l="1"/>
  <c r="L456" i="46" l="1"/>
  <c r="H34" i="45"/>
  <c r="G34" i="45"/>
  <c r="I3038" i="43"/>
  <c r="H3038" i="43"/>
  <c r="G3038" i="43"/>
  <c r="C22" i="59" l="1"/>
  <c r="C20" i="59" s="1"/>
  <c r="D17" i="28"/>
  <c r="C17" i="28"/>
  <c r="I347" i="29" l="1"/>
  <c r="A6" i="40" l="1"/>
  <c r="C11" i="59" l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21" i="30" l="1"/>
  <c r="H21" i="30"/>
  <c r="A4" i="30"/>
  <c r="G347" i="29"/>
  <c r="A4" i="29"/>
  <c r="A5" i="28" l="1"/>
  <c r="D62" i="27"/>
  <c r="C62" i="27"/>
  <c r="A5" i="27"/>
  <c r="D49" i="26"/>
  <c r="C49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A4" i="18"/>
  <c r="H10" i="10" l="1"/>
  <c r="H9" i="10" s="1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4" i="59" s="1"/>
  <c r="C17" i="5"/>
  <c r="D14" i="5"/>
  <c r="C14" i="5"/>
  <c r="D11" i="5"/>
  <c r="C11" i="5"/>
  <c r="D10" i="5" l="1"/>
  <c r="C10" i="59" s="1"/>
  <c r="C10" i="5"/>
  <c r="B9" i="10"/>
  <c r="D10" i="12"/>
  <c r="D66" i="12" s="1"/>
  <c r="D64" i="12" s="1"/>
  <c r="D44" i="12" s="1"/>
  <c r="J9" i="10"/>
  <c r="C10" i="12"/>
  <c r="C66" i="12" s="1"/>
  <c r="C64" i="12" s="1"/>
  <c r="C44" i="12" s="1"/>
  <c r="D9" i="10"/>
  <c r="F9" i="10"/>
</calcChain>
</file>

<file path=xl/sharedStrings.xml><?xml version="1.0" encoding="utf-8"?>
<sst xmlns="http://schemas.openxmlformats.org/spreadsheetml/2006/main" count="22711" uniqueCount="6338">
  <si>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</si>
  <si>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</si>
  <si>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</si>
  <si>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</si>
  <si>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</si>
  <si>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</si>
  <si>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</si>
  <si>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</si>
  <si>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</si>
  <si>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</si>
  <si>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</si>
  <si>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</si>
  <si>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</si>
  <si>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</si>
  <si>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</si>
  <si>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</si>
  <si>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</si>
  <si>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</si>
  <si>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</si>
  <si>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</si>
  <si>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</si>
  <si>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</si>
  <si>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</si>
  <si>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</si>
  <si>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</si>
  <si>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</si>
  <si>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</si>
  <si>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</si>
  <si>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</si>
  <si>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</si>
  <si>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</si>
  <si>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</si>
  <si>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</si>
  <si>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</si>
  <si>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</si>
  <si>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</si>
  <si>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</si>
  <si>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</si>
  <si>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</si>
  <si>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</si>
  <si>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</si>
  <si>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</si>
  <si>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</si>
  <si>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</si>
  <si>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</si>
  <si>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</si>
  <si>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</si>
  <si>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</si>
  <si>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</si>
  <si>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</si>
  <si>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</si>
  <si>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</si>
  <si>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</si>
  <si>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</si>
  <si>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</si>
  <si>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</si>
  <si>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</si>
  <si>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</si>
  <si>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</si>
  <si>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</si>
  <si>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</si>
  <si>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</si>
  <si>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</si>
  <si>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</si>
  <si>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</si>
  <si>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</si>
  <si>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</si>
  <si>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</si>
  <si>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</si>
  <si>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</si>
  <si>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</si>
  <si>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</si>
  <si>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</si>
  <si>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</si>
  <si>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</si>
  <si>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</si>
  <si>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</si>
  <si>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</si>
  <si>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</si>
  <si>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</si>
  <si>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</si>
  <si>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</si>
  <si>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</si>
  <si>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</si>
  <si>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</si>
  <si>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</si>
  <si>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</si>
  <si>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</si>
  <si>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</si>
  <si>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</si>
  <si>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</si>
  <si>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</si>
  <si>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</si>
  <si>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</si>
  <si>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</si>
  <si>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</si>
  <si>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</si>
  <si>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</si>
  <si>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</si>
  <si>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</si>
  <si>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</si>
  <si>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</si>
  <si>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</si>
  <si>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</si>
  <si>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</si>
  <si>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</si>
  <si>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</si>
  <si>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</si>
  <si>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</si>
  <si>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</si>
  <si>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</si>
  <si>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</si>
  <si>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</si>
  <si>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</si>
  <si>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</si>
  <si>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</si>
  <si>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</si>
  <si>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</si>
  <si>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</si>
  <si>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</si>
  <si>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</si>
  <si>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</si>
  <si>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</si>
  <si>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</si>
  <si>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</si>
  <si>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</si>
  <si>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</si>
  <si>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</si>
  <si>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</si>
  <si>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</si>
  <si>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</si>
  <si>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</si>
  <si>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</si>
  <si>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</si>
  <si>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</si>
  <si>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</si>
  <si>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</si>
  <si>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</si>
  <si>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</si>
  <si>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</si>
  <si>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</si>
  <si>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</si>
  <si>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</si>
  <si>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</si>
  <si>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</si>
  <si>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</si>
  <si>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</si>
  <si>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</si>
  <si>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</si>
  <si>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</si>
  <si>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</si>
  <si>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</si>
  <si>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</si>
  <si>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</si>
  <si>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</si>
  <si>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</si>
  <si>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</si>
  <si>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</si>
  <si>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</si>
  <si>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</si>
  <si>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</si>
  <si>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</si>
  <si>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</si>
  <si>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</si>
  <si>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</si>
  <si>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</si>
  <si>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</si>
  <si>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</si>
  <si>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</si>
  <si>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</si>
  <si>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</si>
  <si>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</si>
  <si>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</si>
  <si>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</si>
  <si>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</si>
  <si>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</si>
  <si>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</si>
  <si>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</si>
  <si>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</si>
  <si>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</si>
  <si>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</si>
  <si>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</si>
  <si>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</si>
  <si>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</si>
  <si>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</si>
  <si>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</si>
  <si>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</si>
  <si>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</si>
  <si>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</si>
  <si>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</si>
  <si>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</si>
  <si>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</si>
  <si>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</si>
  <si>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</si>
  <si>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</si>
  <si>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</si>
  <si>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</si>
  <si>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</si>
  <si>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</si>
  <si>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</si>
  <si>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</si>
  <si>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</si>
  <si>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</si>
  <si>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</si>
  <si>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</si>
  <si>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</si>
  <si>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</si>
  <si>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</si>
  <si>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</si>
  <si>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</si>
  <si>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</si>
  <si>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</si>
  <si>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</si>
  <si>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</si>
  <si>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</si>
  <si>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</si>
  <si>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</si>
  <si>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</si>
  <si>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</si>
  <si>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</si>
  <si>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</si>
  <si>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</si>
  <si>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</si>
  <si>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</si>
  <si>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</si>
  <si>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</si>
  <si>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</si>
  <si>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</si>
  <si>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</si>
  <si>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</si>
  <si>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</si>
  <si>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</si>
  <si>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</si>
  <si>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</si>
  <si>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</si>
  <si>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</si>
  <si>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</si>
  <si>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</si>
  <si>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</si>
  <si>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</si>
  <si>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</si>
  <si>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</si>
  <si>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</si>
  <si>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</si>
  <si>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</si>
  <si>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</si>
  <si>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</si>
  <si>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</si>
  <si>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</si>
  <si>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</si>
  <si>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</si>
  <si>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</si>
  <si>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</si>
  <si>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</si>
  <si>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</si>
  <si>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</si>
  <si>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</si>
  <si>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</si>
  <si>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</si>
  <si>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</si>
  <si>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</si>
  <si>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</si>
  <si>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</si>
  <si>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</si>
  <si>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</si>
  <si>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</si>
  <si>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</si>
  <si>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</si>
  <si>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</si>
  <si>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</si>
  <si>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</si>
  <si>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</si>
  <si>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</si>
  <si>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</si>
  <si>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</si>
  <si>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</si>
  <si>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</si>
  <si>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</si>
  <si>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</si>
  <si>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</si>
  <si>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</si>
  <si>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</si>
  <si>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</si>
  <si>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</si>
  <si>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</si>
  <si>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</si>
  <si>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</si>
  <si>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</si>
  <si>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</si>
  <si>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</si>
  <si>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</si>
  <si>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</si>
  <si>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</si>
  <si>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</si>
  <si>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</si>
  <si>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</si>
  <si>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</si>
  <si>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</si>
  <si>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</si>
  <si>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</si>
  <si>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</si>
  <si>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</si>
  <si>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</si>
  <si>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</si>
  <si>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</si>
  <si>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</si>
  <si>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</si>
  <si>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</si>
  <si>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</si>
  <si>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</si>
  <si>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</si>
  <si>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</si>
  <si>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</si>
  <si>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</si>
  <si>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</si>
  <si>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</si>
  <si>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</si>
  <si>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</si>
  <si>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</si>
  <si>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</si>
  <si>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</si>
  <si>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</si>
  <si>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</si>
  <si>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</si>
  <si>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</si>
  <si>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</si>
  <si>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</si>
  <si>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</si>
  <si>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</si>
  <si>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</si>
  <si>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</si>
  <si>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</si>
  <si>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</si>
  <si>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</si>
  <si>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</si>
  <si>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</si>
  <si>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</si>
  <si>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</si>
  <si>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</si>
  <si>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</si>
  <si>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</si>
  <si>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</si>
  <si>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</si>
  <si>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</si>
  <si>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</si>
  <si>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</si>
  <si>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</si>
  <si>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</si>
  <si>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</si>
  <si>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</si>
  <si>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</si>
  <si>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</si>
  <si>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</si>
  <si>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</si>
  <si>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</si>
  <si>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</si>
  <si>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</si>
  <si>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</si>
  <si>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</si>
  <si>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</si>
  <si>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</si>
  <si>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</si>
  <si>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</si>
  <si>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</si>
  <si>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</si>
  <si>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</si>
  <si>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</si>
  <si>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</si>
  <si>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</si>
  <si>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</si>
  <si>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</si>
  <si>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</si>
  <si>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</si>
  <si>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</si>
  <si>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</si>
  <si>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</si>
  <si>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</si>
  <si>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</si>
  <si>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</si>
  <si>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</si>
  <si>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</si>
  <si>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</si>
  <si>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</si>
  <si>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</si>
  <si>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</si>
  <si>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</si>
  <si>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</si>
  <si>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</si>
  <si>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</si>
  <si>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</si>
  <si>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</si>
  <si>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</si>
  <si>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</si>
  <si>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</si>
  <si>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</si>
  <si>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</si>
  <si>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</si>
  <si>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</si>
  <si>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</si>
  <si>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</si>
  <si>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</si>
  <si>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</si>
  <si>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</si>
  <si>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</si>
  <si>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</si>
  <si>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</si>
  <si>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</si>
  <si>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</si>
  <si>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</si>
  <si>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</si>
  <si>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</si>
  <si>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</si>
  <si>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</si>
  <si>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</si>
  <si>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</si>
  <si>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</si>
  <si>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</si>
  <si>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</si>
  <si>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</si>
  <si>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</si>
  <si>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</si>
  <si>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</si>
  <si>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</si>
  <si>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</si>
  <si>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</si>
  <si>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</si>
  <si>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</si>
  <si>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</si>
  <si>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</si>
  <si>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</si>
  <si>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</si>
  <si>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</si>
  <si>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</si>
  <si>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</si>
  <si>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</si>
  <si>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</si>
  <si>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</si>
  <si>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</si>
  <si>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</si>
  <si>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</si>
  <si>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</si>
  <si>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</si>
  <si>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</si>
  <si>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</si>
  <si>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</si>
  <si>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</si>
  <si>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</si>
  <si>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</si>
  <si>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</si>
  <si>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</si>
  <si>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</si>
  <si>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</si>
  <si>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</si>
  <si>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</si>
  <si>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</si>
  <si>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</si>
  <si>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</si>
  <si>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</si>
  <si>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</si>
  <si>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</si>
  <si>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</si>
  <si>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</si>
  <si>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</si>
  <si>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</si>
  <si>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</si>
  <si>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</si>
  <si>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</si>
  <si>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</si>
  <si>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</si>
  <si>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</si>
  <si>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</si>
  <si>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</si>
  <si>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</si>
  <si>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</si>
  <si>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</si>
  <si>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</si>
  <si>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</si>
  <si>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</si>
  <si>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</si>
  <si>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</si>
  <si>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</si>
  <si>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</si>
  <si>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</si>
  <si>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</si>
  <si>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</si>
  <si>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</si>
  <si>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</si>
  <si>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</si>
  <si>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</si>
  <si>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</si>
  <si>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</si>
  <si>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</si>
  <si>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</si>
  <si>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</si>
  <si>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</si>
  <si>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</si>
  <si>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</si>
  <si>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</si>
  <si>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</si>
  <si>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</si>
  <si>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</si>
  <si>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</si>
  <si>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</si>
  <si>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</si>
  <si>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</si>
  <si>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</si>
  <si>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</si>
  <si>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</si>
  <si>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</si>
  <si>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</si>
  <si>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</si>
  <si>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</si>
  <si>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</si>
  <si>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გიორგი</t>
  </si>
  <si>
    <t>სასწავლო ცენტრის ხელმძღვანელი</t>
  </si>
  <si>
    <t>01008005188</t>
  </si>
  <si>
    <t>სასწავლო ცენტრი, ტრენერი</t>
  </si>
  <si>
    <t>39001002749</t>
  </si>
  <si>
    <t>ირაკლი</t>
  </si>
  <si>
    <t>სასწავლო ცენტრი, სოციალური მედიის საკითხ. ტრენერი</t>
  </si>
  <si>
    <t>01024024859</t>
  </si>
  <si>
    <t>სასწავლო ცენტრი, ტრენერი მედია მონიტორ. საკითხ.</t>
  </si>
  <si>
    <t>01005009075</t>
  </si>
  <si>
    <t>სასწავლო ცენტრი, გენდერ ოფიცერი</t>
  </si>
  <si>
    <t>01008006698</t>
  </si>
  <si>
    <t>01024010940</t>
  </si>
  <si>
    <t>01006011963</t>
  </si>
  <si>
    <t>13001014407</t>
  </si>
  <si>
    <t>17001007664</t>
  </si>
  <si>
    <t>სასწავლო ცენტრი, ტრენერი იურიდიულ საკითხებში</t>
  </si>
  <si>
    <t>01001079228</t>
  </si>
  <si>
    <t>01008016208</t>
  </si>
  <si>
    <t>01015001535</t>
  </si>
  <si>
    <t>47001035881</t>
  </si>
  <si>
    <t>46001021956</t>
  </si>
  <si>
    <t>შრომის უსაფრთხოების სპეციალისტი</t>
  </si>
  <si>
    <t>01012002753</t>
  </si>
  <si>
    <t>ინფორმაციული ტექნოლოგიების სამსახურის უფროსი</t>
  </si>
  <si>
    <t>01015008215</t>
  </si>
  <si>
    <t>იურიდიული სამსახურის უფროსი</t>
  </si>
  <si>
    <t>01027022859</t>
  </si>
  <si>
    <t>ბუღალტერი</t>
  </si>
  <si>
    <t>01012015574</t>
  </si>
  <si>
    <t>ოპერატორი</t>
  </si>
  <si>
    <t>62002001179</t>
  </si>
  <si>
    <t>რეგიონალური სამსახური, სპეციალისტი</t>
  </si>
  <si>
    <t>01019003954</t>
  </si>
  <si>
    <t>საერთაშორისო ურთიერთობათა სამსახურის სპეციალისტი</t>
  </si>
  <si>
    <t>01009018351</t>
  </si>
  <si>
    <t>სესიტაშვილი</t>
  </si>
  <si>
    <t>ზაური</t>
  </si>
  <si>
    <t xml:space="preserve">მატერიალურ-ტექნიკ. უზრ. და შესყიდვ. სამსახურის უფროსი </t>
  </si>
  <si>
    <t>40001001847</t>
  </si>
  <si>
    <t>მატერიალურ-ტექნიკ. უზრ. და შესყიდვ. სამსახ, სპეციალისტი</t>
  </si>
  <si>
    <t>01611106390</t>
  </si>
  <si>
    <t>01013013518</t>
  </si>
  <si>
    <t>მატერიალურ-ტექნიკ. უზრ. და შესყიდვ. სამსახ, დამლაგებელი</t>
  </si>
  <si>
    <t>მატერიალურ-ტექნიკ. უზრ. და შესყიდვ. სამსახ, მძღოლი</t>
  </si>
  <si>
    <t>01030025614</t>
  </si>
  <si>
    <t>01016002324</t>
  </si>
  <si>
    <t>01002023784</t>
  </si>
  <si>
    <t>01011016968</t>
  </si>
  <si>
    <t>01019031000</t>
  </si>
  <si>
    <t>ადმინისტრაცია, დიზაინერი</t>
  </si>
  <si>
    <t>01017007511</t>
  </si>
  <si>
    <t>მედიასთან და საზოგადოებასთან ურთ. სამსახურის სოციალური მედიის სპეციალისტი</t>
  </si>
  <si>
    <t>01011094899</t>
  </si>
  <si>
    <t>მედიასთან და საზოგადოებასთან ურთ. სამსახურის ვიდეო-მემონტაჟე</t>
  </si>
  <si>
    <t>01022008093</t>
  </si>
  <si>
    <t>მონიტორინგის სამსახურის სპეციალისტი</t>
  </si>
  <si>
    <t>01017008609</t>
  </si>
  <si>
    <t>რაიონული ორგანიზაციის თავმჯდომარე</t>
  </si>
  <si>
    <t>01010016572</t>
  </si>
  <si>
    <t>01007001298</t>
  </si>
  <si>
    <t>01030002227</t>
  </si>
  <si>
    <t>01023005249</t>
  </si>
  <si>
    <t>16001023235</t>
  </si>
  <si>
    <t>30001002749</t>
  </si>
  <si>
    <t>01017008287</t>
  </si>
  <si>
    <t>01/01/2020</t>
  </si>
  <si>
    <t>არაფულადი შემოწირულობა</t>
  </si>
  <si>
    <t>ამბროსი</t>
  </si>
  <si>
    <t>თვალოძე</t>
  </si>
  <si>
    <t>ვალერი</t>
  </si>
  <si>
    <t>ყურაშვილი</t>
  </si>
  <si>
    <t>თეიმურაზ</t>
  </si>
  <si>
    <t>დანგაძე</t>
  </si>
  <si>
    <t>დავით</t>
  </si>
  <si>
    <t>ავალიანი</t>
  </si>
  <si>
    <t>ჯაში</t>
  </si>
  <si>
    <t>ზვიადი</t>
  </si>
  <si>
    <t>გიორგაძე</t>
  </si>
  <si>
    <t>კობა</t>
  </si>
  <si>
    <t>ძაგნიძე</t>
  </si>
  <si>
    <t>ტარიელ</t>
  </si>
  <si>
    <t>ფანჩულიძე</t>
  </si>
  <si>
    <t>ბოჭორიშვილი</t>
  </si>
  <si>
    <t>მიხეილ</t>
  </si>
  <si>
    <t>ბესიკ</t>
  </si>
  <si>
    <t>დონაძე</t>
  </si>
  <si>
    <t>ქეთევან</t>
  </si>
  <si>
    <t>მჭედლიძე</t>
  </si>
  <si>
    <t>მამუკა</t>
  </si>
  <si>
    <t>აბესაძე</t>
  </si>
  <si>
    <t>ბესიკი</t>
  </si>
  <si>
    <t>კვიციანი</t>
  </si>
  <si>
    <t>მზია</t>
  </si>
  <si>
    <t>იოსელიანი</t>
  </si>
  <si>
    <t xml:space="preserve">
    55001002156
</t>
  </si>
  <si>
    <t xml:space="preserve">
    55001005144
</t>
  </si>
  <si>
    <t xml:space="preserve">
    55001005919
</t>
  </si>
  <si>
    <t xml:space="preserve">
    40001001847
</t>
  </si>
  <si>
    <t xml:space="preserve">
    01026012103
</t>
  </si>
  <si>
    <t xml:space="preserve">
    01006011963
</t>
  </si>
  <si>
    <t xml:space="preserve">
    01324095165
</t>
  </si>
  <si>
    <t xml:space="preserve">
    21001002515
</t>
  </si>
  <si>
    <t xml:space="preserve">
    17001021695
</t>
  </si>
  <si>
    <t xml:space="preserve">
    21001008119
</t>
  </si>
  <si>
    <t xml:space="preserve">
    21001005161
</t>
  </si>
  <si>
    <t xml:space="preserve">
    21001000991
</t>
  </si>
  <si>
    <t xml:space="preserve">
    01012002753
</t>
  </si>
  <si>
    <t xml:space="preserve">
    59001014657
</t>
  </si>
  <si>
    <t xml:space="preserve">
    60002011281
</t>
  </si>
  <si>
    <t xml:space="preserve">
    62001032918
</t>
  </si>
  <si>
    <t xml:space="preserve">
    01027009125
</t>
  </si>
  <si>
    <t xml:space="preserve">
    01026000697
</t>
  </si>
  <si>
    <t>მარკა/მოდელი: OPEL ASTRA,სარეგ.ნომერი AI758IA, გამოშვების წელი: 1997, თხოვების ვადა 2020 წლის 31 დეკემბრამდე</t>
  </si>
  <si>
    <t>მარკა/მოდელი: NISSAN NAVARA, სარეგ.ნომერი GO505RD,გამოშვების წელი: 2002, თხოვების ვადა 2020 წლის 31 დეკემბრამდე</t>
  </si>
  <si>
    <t>მარკა/მოდელი: OPEL ZAFIRA, სარეგ.ნომერი GG938CC,გამოშვების წელი: 2000, თხოვების ვადა 2020 წლის 31 დეკემბრამდე</t>
  </si>
  <si>
    <t>მარკა HONDA CR_V vrv 162 გამოშვების წელი 2001,ფერი რუხი,ძრავის მოცულობა 2000,საიდენტიფიკაციო კოდი# jHLRD18471C032066, თხოვების ვადა 2020 წლის 31 დეკემბრამდე</t>
  </si>
  <si>
    <t>ავტომობილის მარკა/მოდელი: მიცუბიში მონტერო,სარეგ.ნომერი DET200, გამოშვების წელი: 2001, თხოვების ვადა 2020 წლის 31 დეკემბრამდე</t>
  </si>
  <si>
    <t>ავტომობილის მარკა/მოდელი: ფორდი,ფურგონი.OU239OUგამოშვების წელი 1996. თხოვების ვადა 2020 წლის 31 დეკემბრამდე</t>
  </si>
  <si>
    <t>ავტომობილის მარკა/მოდელი: ნისან ტიანა,სარეგ.ნომერი PI369IP, გამოშვების წელი: 2004, თხოვების ვადა 2020 წლის 31 დეკემბრამდე</t>
  </si>
  <si>
    <t>ავტომობილი, მარკა SUBARU,IIW-214 გამოშვების წელი 2005,ფერი რუხი,ძრავის მოცულობა 2999,საიდენტიფიკაციო #4S4WX82C464423365, თხოვების ვადა 2020 წლის 31 დეკემბრამდე</t>
  </si>
  <si>
    <t>მარკა/მოდელი: ტოიოტა/პრადო, გამოშვების წელი: 2008,მანქანის ნომერი XE777KI.თხოვების ვადა 2020 წლის 31 დეკემბრამდე</t>
  </si>
  <si>
    <t>ავტომობილი,მარკა MAZDA,bbn 380 გამოშვების წელი 2004,ფერი შავი,ძრავის მოცულობა 2967,საიდენტიფიკაციო # JMZCZ94165KM29856, თხოვების ვადა 2020 წლის 31 დეკემბრამდე</t>
  </si>
  <si>
    <t>ავტომობილი, მარკა SUBARU,rr 490nnგამოშვების წელი 2004,ფერი რუხი,ძრავის მოცულობა 1994,საიდენტიფიკაციო #SG5075779, თხოვების ვადა 2020 წლის 31 დეკემბრამდე</t>
  </si>
  <si>
    <t>ავტომობილი,მარკა MERCEDES_BENZ (E200),ba886ab გამოშვების წელი 1997,ფერი იისფერი,ძრავის მოცულობა 1998,საიდენტიფიკაციო # WDB2100351A395552, თხოვების ვადა 2020 წლის 31 დეკემბრამდე</t>
  </si>
  <si>
    <t>ავტომობილი,მარკა:FORD, do579nk გამოშვების წელი 2011,ფერი შავი, ძრავის მოცულობა 11999,თხოვების ვადა 2020 წლის 31 დეკემბრამდე</t>
  </si>
  <si>
    <t>ავტომობილის მარკა/მოდელი:MERCEDES-BENZ.JJ208HH გამოშვების წელი 2002. თხოვების ვადა 2020 წლის 31 დეკემბრამდე</t>
  </si>
  <si>
    <t>მარკა/მოდელი: MERCEDES_BENZ,E 270 CDI, სარეგ.ნომერი IM024ER,გამოშვების წელი: 2002, თხოვების ვადა 2020 წლის 31 დეკემბრამდე</t>
  </si>
  <si>
    <t>ავტომობილის მარკა/მოდელი: სუზუკი,სარეგ.ნომერი PI777KO, გამოშვების წელი: 1998, თხოვების ვადა 2020 წლის 31 დეკემბრამდე</t>
  </si>
  <si>
    <t>მარკა/მოდელი: ტოიოტა/პრიუსი, PQ368QP,გამოშვების წელი: 2012, თხოვების ვადა 2020 წლის 31დეკემბრამდე</t>
  </si>
  <si>
    <t>მოდელი:ტოიოტა, MM586HH,გამოშვების წელი 2014,ფერი ყავისფერი, ტიპი: სედანი, ძრავის მოცულობა 2494, თხოვების ვადა 2020 წლის 31 დეკემბრამდე</t>
  </si>
  <si>
    <t>15/01/2020</t>
  </si>
  <si>
    <t xml:space="preserve">
    01024024430
</t>
  </si>
  <si>
    <t>ავტომობილი,მარკა:TOYOTA CAMRY, CX257XCგამოშვების წელი 2006,ფერი შავი, ძრავის მოცულობა 2362,თხოვების ვადა 2020 წლის 31 დეკემბრამდე</t>
  </si>
  <si>
    <t>25/01/2020</t>
  </si>
  <si>
    <t>ფულადი შემოწირულობა</t>
  </si>
  <si>
    <t>სერგო</t>
  </si>
  <si>
    <t>ჯალაღანია</t>
  </si>
  <si>
    <t xml:space="preserve">
    55001002649
</t>
  </si>
  <si>
    <t>GE41LB0711133996260000</t>
  </si>
  <si>
    <t>თხოვება</t>
  </si>
  <si>
    <t>22/02/2020</t>
  </si>
  <si>
    <t>ინტერნეტ-რეკლამს ხრჯი</t>
  </si>
  <si>
    <t>შპს "რადიო კომპანია პირველი რადიო"</t>
  </si>
  <si>
    <t>211323735</t>
  </si>
  <si>
    <t>მპგ "ევროპული საქართველო-მოძრაობა თავისუფლებისთვის"</t>
  </si>
  <si>
    <t>03.01.2020-30.06.2020</t>
  </si>
  <si>
    <t>შპს "ახალი ამბები"</t>
  </si>
  <si>
    <t>205075014</t>
  </si>
  <si>
    <t>01.01.2020-30.06.2020</t>
  </si>
  <si>
    <t>შპს "დეიზი"</t>
  </si>
  <si>
    <t>249271167</t>
  </si>
  <si>
    <t>ტექსტი "გადამგდები", ერთად ერთის წინააღმდეგ", თავისუფლება პოლიტ პატიმრებს", "პროპორციული არჩევნები"</t>
  </si>
  <si>
    <t>წარწერა "ივანიშვილის მარიონეტი"</t>
  </si>
  <si>
    <t>facebook</t>
  </si>
  <si>
    <t>1326801</t>
  </si>
  <si>
    <t>ფლაერი "არა ავტორიზაციას"</t>
  </si>
  <si>
    <t>გუგუნავა</t>
  </si>
  <si>
    <t>ნათია</t>
  </si>
  <si>
    <t>ლექვინაძე</t>
  </si>
  <si>
    <t>სტეფნაძე-იაშვილი</t>
  </si>
  <si>
    <t>ირმა</t>
  </si>
  <si>
    <t>ბახტაძე</t>
  </si>
  <si>
    <t>ნინო</t>
  </si>
  <si>
    <t>სარაჯევი</t>
  </si>
  <si>
    <t>ლევან</t>
  </si>
  <si>
    <t>ვლადიმერ</t>
  </si>
  <si>
    <t>გოგოლიძე</t>
  </si>
  <si>
    <t>არველაძე</t>
  </si>
  <si>
    <t>ბესარიონ</t>
  </si>
  <si>
    <t>იჯარა</t>
  </si>
  <si>
    <t>თბილისი, ბარნოვის # 40</t>
  </si>
  <si>
    <t>01.15.02.034.007</t>
  </si>
  <si>
    <t>01.02.2019-31.12.2020</t>
  </si>
  <si>
    <t>01026001882</t>
  </si>
  <si>
    <t>ვანო სტურუა</t>
  </si>
  <si>
    <t>თბილისი,ყიფშიძის ქ. კორპ 6, ბ-1</t>
  </si>
  <si>
    <t>01.14.14.002.004.01.001</t>
  </si>
  <si>
    <t>01.01.2019-31.11.2019 და ავტ.31.12.2020</t>
  </si>
  <si>
    <t>01011003938</t>
  </si>
  <si>
    <t>ქეთევან ნადირაშვილი</t>
  </si>
  <si>
    <t>თბილისი, ხიზანიშვილის ქ. №15</t>
  </si>
  <si>
    <t>01.11.12.016.061</t>
  </si>
  <si>
    <t>209437420</t>
  </si>
  <si>
    <t>შპს ”ლიდერ თრეიდი”</t>
  </si>
  <si>
    <t>ქ.თბილისი დაბა წყნეთი,დ.აღმაშენებლის #2ა</t>
  </si>
  <si>
    <t>01.20.01.090.058.01.500</t>
  </si>
  <si>
    <t>01035000565</t>
  </si>
  <si>
    <t>თბილისი, ქინძმარაულის ქ.# 5 შენობა 1</t>
  </si>
  <si>
    <t>01.19.33.001.229</t>
  </si>
  <si>
    <t>24.10.2018-24.10.2019 და ავტ ყოველი მომდევნო წელი</t>
  </si>
  <si>
    <t>ს/ს "განთიადი"</t>
  </si>
  <si>
    <t>თბილისი,ბარნოვის 42</t>
  </si>
  <si>
    <t>01.15.02.034.010.01</t>
  </si>
  <si>
    <t>01.09.2019-31.08.2020 და ავტ.31.12.2020</t>
  </si>
  <si>
    <t>01018000848</t>
  </si>
  <si>
    <t>მაკა არახამია</t>
  </si>
  <si>
    <t>ქ.ლანჩხუთი ჟორდანიას ქ.116</t>
  </si>
  <si>
    <t>27.06.52.058.01.009ა</t>
  </si>
  <si>
    <t>26001001511</t>
  </si>
  <si>
    <t>თეა ორაგველიძე</t>
  </si>
  <si>
    <t>ოზურგეთი, ჭავჭავაძის 10</t>
  </si>
  <si>
    <t>26.26.46.017.01.504</t>
  </si>
  <si>
    <t>33001048143</t>
  </si>
  <si>
    <t>თამაზი ბაჯელიძე</t>
  </si>
  <si>
    <t>დაბა ჩხოროწყუ, აღმაშენებლის 2</t>
  </si>
  <si>
    <t>46.02.44.117</t>
  </si>
  <si>
    <t>48001004585</t>
  </si>
  <si>
    <t>თეიმურაზ მალანია</t>
  </si>
  <si>
    <t xml:space="preserve">მარტვილი, თავისუფლების ქ. </t>
  </si>
  <si>
    <t>41.09.39.392</t>
  </si>
  <si>
    <t>29001032354</t>
  </si>
  <si>
    <t>ირაკლი გაბისონია</t>
  </si>
  <si>
    <t>ხულო, ჭავჭავაძის ქ. 2</t>
  </si>
  <si>
    <t>23.11.01.069.01.501</t>
  </si>
  <si>
    <t>61009004129</t>
  </si>
  <si>
    <t xml:space="preserve">რამაზ ბოლქვაძე </t>
  </si>
  <si>
    <t>ქ.ზესტაფონი, რობაქიძის 1 ბ.1</t>
  </si>
  <si>
    <t>32.10.07.933.01.001</t>
  </si>
  <si>
    <t>მზიური სვანიძე</t>
  </si>
  <si>
    <t>ქ.ჭიათურა, ნინოშვილის ქ.16</t>
  </si>
  <si>
    <t>38.10.04.067.01.002</t>
  </si>
  <si>
    <t>54001018037</t>
  </si>
  <si>
    <t>ავთანდილ გვარუციძე</t>
  </si>
  <si>
    <t>ქ.წყალტუბო, ევდოშვილის ქ.6</t>
  </si>
  <si>
    <t>221291144</t>
  </si>
  <si>
    <t>შპს "წყალტუბოპროფკურორტი"</t>
  </si>
  <si>
    <t>ტყიბული,გამსახურდიას ქ# 30</t>
  </si>
  <si>
    <t>39.01.03.023.01.513</t>
  </si>
  <si>
    <t>თორნიკე ცხოვრებაძე</t>
  </si>
  <si>
    <t>ქ. კასპი დავით აღმაშენებლის ქ.#80</t>
  </si>
  <si>
    <t>67.01.05.302.01.541</t>
  </si>
  <si>
    <t>01026005055</t>
  </si>
  <si>
    <t>მერაბ ჭონიაშვილი</t>
  </si>
  <si>
    <t xml:space="preserve">ქ. ქარელი, თამარ მეფის #14 </t>
  </si>
  <si>
    <t>68.10.42.267</t>
  </si>
  <si>
    <t>43001015780</t>
  </si>
  <si>
    <t>ანზორი ეკალაძე</t>
  </si>
  <si>
    <t>ქ.ხაშური ლესელიძის 10 ა</t>
  </si>
  <si>
    <t>69.08.58.202.01.002</t>
  </si>
  <si>
    <t>თამარი გაგლოშვილი</t>
  </si>
  <si>
    <t>ქ.ბორჯომი,სააკაძის ქ.#2</t>
  </si>
  <si>
    <t>64.23.01.165</t>
  </si>
  <si>
    <t>შპს "ჯეო ჰოსპიტალს"</t>
  </si>
  <si>
    <t>ქ.ცაგერი, რუსთაველის ქ</t>
  </si>
  <si>
    <t>89.03.22.017</t>
  </si>
  <si>
    <t>49001000182</t>
  </si>
  <si>
    <t>შორენა მესხაძე</t>
  </si>
  <si>
    <t>ქ.ონი წერეთლის ქ.# 18</t>
  </si>
  <si>
    <t>88.18.21.253</t>
  </si>
  <si>
    <t>34001003259</t>
  </si>
  <si>
    <t>მერი ბურდილაძე</t>
  </si>
  <si>
    <t>ქ.თეთრიწყარო, კოსტავას ქ#1</t>
  </si>
  <si>
    <t>84.01.38.153</t>
  </si>
  <si>
    <t>01016003038</t>
  </si>
  <si>
    <t>მზია ლობჟანიძე</t>
  </si>
  <si>
    <t>მარნეული, ჩოლოყაშვილის N3</t>
  </si>
  <si>
    <t>83.02.06.577.01.504</t>
  </si>
  <si>
    <t>28001008957</t>
  </si>
  <si>
    <t>სამირ გასანოვი</t>
  </si>
  <si>
    <t xml:space="preserve">დაბა თიანეთი რუსთაველისქ. </t>
  </si>
  <si>
    <t>73.05.35.118</t>
  </si>
  <si>
    <t>23001008957</t>
  </si>
  <si>
    <t>ლია ივანაური</t>
  </si>
  <si>
    <t>ქ.საგარეჯო, სტალინის ქ.#84</t>
  </si>
  <si>
    <t>55.12.52.264</t>
  </si>
  <si>
    <t>36001035662</t>
  </si>
  <si>
    <t>მარიამი ქვლივიძე</t>
  </si>
  <si>
    <t>ქ.ამეტა, რუსთაველის #58</t>
  </si>
  <si>
    <t>50.04.09.039.01.501</t>
  </si>
  <si>
    <t>08001025021</t>
  </si>
  <si>
    <t>მარინე იდიძე</t>
  </si>
  <si>
    <t>ქ.ლაგოდეხი,ზაქათალის ქ.# 38</t>
  </si>
  <si>
    <t>54.01.56.419</t>
  </si>
  <si>
    <t>25001004644</t>
  </si>
  <si>
    <t>ნატალია ნაყეური</t>
  </si>
  <si>
    <t>მარინა ჩოხელი</t>
  </si>
  <si>
    <t>თემური ცომაია</t>
  </si>
  <si>
    <t>შოთა გედენიძე</t>
  </si>
  <si>
    <t>ხულო, დავით მუმლაძის ქ 5</t>
  </si>
  <si>
    <t>23.11.31.016.01.510</t>
  </si>
  <si>
    <t>შპს "დავითი"</t>
  </si>
  <si>
    <t>აბაშა,თავისუფლების ქ.75 1სართ ბ-1</t>
  </si>
  <si>
    <t>40.01.02.051.01.001</t>
  </si>
  <si>
    <t>01.01.2020-31.12.2020</t>
  </si>
  <si>
    <t>02001000119</t>
  </si>
  <si>
    <t>ქუთაისი თამარ მეფის ქ 54</t>
  </si>
  <si>
    <t>03.03.26.079.01.516</t>
  </si>
  <si>
    <t>01.04.2019-31.12.2019 და ავტ. 01.03.2020</t>
  </si>
  <si>
    <t>11/05/2020</t>
  </si>
  <si>
    <t>ოთარ</t>
  </si>
  <si>
    <t>კახიძე</t>
  </si>
  <si>
    <t xml:space="preserve">
    01017017029
</t>
  </si>
  <si>
    <t>ავტომობილი,მარკა:BMW, OT707OK გამოშვები9ს წელი 2007,ფერი ლურჯი,ძრავის მოცულობა 2494,თხოვების ვადა 2020 წლის 11 მაისიდან 2021 წლის 11 მაისამდე</t>
  </si>
  <si>
    <t>30/03/2020</t>
  </si>
  <si>
    <t>30/04/2020</t>
  </si>
  <si>
    <t>30/05/2020</t>
  </si>
  <si>
    <t>საპენსიო შენატანი</t>
  </si>
  <si>
    <t>პარკირების ხარჯი</t>
  </si>
  <si>
    <t>ბანერი,სტიკერი</t>
  </si>
  <si>
    <t>ტექდათვალიერება</t>
  </si>
  <si>
    <t>დროშა</t>
  </si>
  <si>
    <t>1.6.4.3</t>
  </si>
  <si>
    <t>1.6.4.4</t>
  </si>
  <si>
    <t>1.6.4.5</t>
  </si>
  <si>
    <t>1.6.4.6</t>
  </si>
  <si>
    <t>1.6.4.8</t>
  </si>
  <si>
    <t>პერიოდულ გამოცემათა მიწოდება</t>
  </si>
  <si>
    <t>1.2.15.3</t>
  </si>
  <si>
    <t>1.2.15.4</t>
  </si>
  <si>
    <t>დომენების რეგისტრაცია</t>
  </si>
  <si>
    <t>საქართველოს საკანონმდებლო მაცნე</t>
  </si>
  <si>
    <t>საგარანტიო მომსახურება</t>
  </si>
  <si>
    <t>პროგრამული მომსახურება</t>
  </si>
  <si>
    <t>01017047294</t>
  </si>
  <si>
    <t>მედია მონიტორინგის სამსახურის სპეციალისტი</t>
  </si>
  <si>
    <t>09001026199</t>
  </si>
  <si>
    <t>მედიასთან და საზოგადოებასთან ურთ. სამსახურის ვიდეო-გრაფიკოსი</t>
  </si>
  <si>
    <t>35001109844</t>
  </si>
  <si>
    <t>თარხნიშვილი</t>
  </si>
  <si>
    <t>გვანცა</t>
  </si>
  <si>
    <t>ჩუბინიძე</t>
  </si>
  <si>
    <t>ფიქრია</t>
  </si>
  <si>
    <t>ბაღდავაძე</t>
  </si>
  <si>
    <t>ანა</t>
  </si>
  <si>
    <t>ჯიქურიძე</t>
  </si>
  <si>
    <t>ილია</t>
  </si>
  <si>
    <t>მაღალაშვილი</t>
  </si>
  <si>
    <t>თენგიზ</t>
  </si>
  <si>
    <t>სამხარაძე</t>
  </si>
  <si>
    <t>თამარ</t>
  </si>
  <si>
    <t>ყაჯრიშვილი</t>
  </si>
  <si>
    <t>ივერი</t>
  </si>
  <si>
    <t>ბალახაშვილი</t>
  </si>
  <si>
    <t>დიმიტრი</t>
  </si>
  <si>
    <t>კუტუბიძე</t>
  </si>
  <si>
    <t>ავთანდილ</t>
  </si>
  <si>
    <t>იაკობიძე</t>
  </si>
  <si>
    <t>ვიტალი</t>
  </si>
  <si>
    <t>მაისურაძე</t>
  </si>
  <si>
    <t>ირინე</t>
  </si>
  <si>
    <t>ცხადაძე</t>
  </si>
  <si>
    <t>გურგენიძე</t>
  </si>
  <si>
    <t>ილიკო</t>
  </si>
  <si>
    <t>ქიზიყურაშვილი</t>
  </si>
  <si>
    <t>მაკა</t>
  </si>
  <si>
    <t>ხორბალაძე</t>
  </si>
  <si>
    <t>მარტინ</t>
  </si>
  <si>
    <t>კაზარიანი</t>
  </si>
  <si>
    <t>შავაძე</t>
  </si>
  <si>
    <t>ტლაშაძე</t>
  </si>
  <si>
    <t>ვარდოსანიძე</t>
  </si>
  <si>
    <t>ბადრი</t>
  </si>
  <si>
    <t>ჩაჩუა</t>
  </si>
  <si>
    <t>ნოდარ</t>
  </si>
  <si>
    <t>ლაცაბიძე</t>
  </si>
  <si>
    <t>შპეტიშვილი</t>
  </si>
  <si>
    <t>ვერა</t>
  </si>
  <si>
    <t>ებრალიძე</t>
  </si>
  <si>
    <t>ჯარჯი</t>
  </si>
  <si>
    <t>დოლიძე</t>
  </si>
  <si>
    <t>კახაბერ</t>
  </si>
  <si>
    <t>ზაქრაძე</t>
  </si>
  <si>
    <t>მაკასარაშვილი</t>
  </si>
  <si>
    <t>ალექსანდრე</t>
  </si>
  <si>
    <t>თაბუაშვილი</t>
  </si>
  <si>
    <t>გელა</t>
  </si>
  <si>
    <t>დაიაური</t>
  </si>
  <si>
    <t>ჯაფარიძე</t>
  </si>
  <si>
    <t>ლერი</t>
  </si>
  <si>
    <t>გორგოძე</t>
  </si>
  <si>
    <t>დავითი</t>
  </si>
  <si>
    <t>ალოიანი</t>
  </si>
  <si>
    <t>სირბილაძე</t>
  </si>
  <si>
    <t>ზურაბი</t>
  </si>
  <si>
    <t>ჯაჭვაძე</t>
  </si>
  <si>
    <t>მივლინება შიდა</t>
  </si>
  <si>
    <t>მივლინება გარეთ</t>
  </si>
  <si>
    <t>შპს  აიმუვის.ჯი</t>
  </si>
  <si>
    <t>შპს "დიჯიტალ ინტერ მედია"</t>
  </si>
  <si>
    <t/>
  </si>
  <si>
    <t>404987289</t>
  </si>
  <si>
    <t>405278364</t>
  </si>
  <si>
    <t>406306359</t>
  </si>
  <si>
    <t>ზაქარეიშვილი</t>
  </si>
  <si>
    <t xml:space="preserve">დავით </t>
  </si>
  <si>
    <t>ბაქრაძე</t>
  </si>
  <si>
    <t xml:space="preserve">ილიკო </t>
  </si>
  <si>
    <t xml:space="preserve"> იაკობ</t>
  </si>
  <si>
    <t xml:space="preserve">ზაქარეიშვილი </t>
  </si>
  <si>
    <t xml:space="preserve">ბადრი </t>
  </si>
  <si>
    <t xml:space="preserve">ბესიკ </t>
  </si>
  <si>
    <t>კახეთი, 02.03.2020</t>
  </si>
  <si>
    <t>კახეთი, 02.03.2021</t>
  </si>
  <si>
    <t>კახეთი, 02.03.2022</t>
  </si>
  <si>
    <t>დასავლეთ საქართველო</t>
  </si>
  <si>
    <t>ქ.ჩოხატაური</t>
  </si>
  <si>
    <t>აშშ,ჩიკაგო,კონფერენცია</t>
  </si>
  <si>
    <t xml:space="preserve"> ქ.ბორჯომი </t>
  </si>
  <si>
    <t>იაკობ</t>
  </si>
  <si>
    <t>სტიკერი "ბრეჟნევი", "ლიბერთი",</t>
  </si>
  <si>
    <t>დახვრეტილი დეპუტატები, პვხ სტიკერით "გმირი იუნკერი ვალდეკ რუხო"</t>
  </si>
  <si>
    <t>ბანერი ჯიბით, ა2 პოსტერი (სათამაშო)</t>
  </si>
  <si>
    <t>ვიდეო რგოლები,სტატიკურ გრაფიკას</t>
  </si>
  <si>
    <t xml:space="preserve">სტიკერი </t>
  </si>
  <si>
    <t>შპს "ნალა"</t>
  </si>
  <si>
    <t>05.25.2020-10.25.2020</t>
  </si>
  <si>
    <t>06.08.2020-06.30.2020</t>
  </si>
  <si>
    <t>04.03.2020-05.03.2020</t>
  </si>
  <si>
    <t>ლიბერთი</t>
  </si>
  <si>
    <t>GE27LB0123110265015000</t>
  </si>
  <si>
    <t>GE21LB0123110265015011</t>
  </si>
  <si>
    <t>ევრო</t>
  </si>
  <si>
    <t>სადეპოზიტო სერტიფიკატი # 10138212001948</t>
  </si>
  <si>
    <t>11.02.2019</t>
  </si>
  <si>
    <t>საკუთრება</t>
  </si>
  <si>
    <t>ავტომობილი</t>
  </si>
  <si>
    <t>სუზუკი</t>
  </si>
  <si>
    <t>გრანდ ვიტარა</t>
  </si>
  <si>
    <t>PQ295QP</t>
  </si>
  <si>
    <t>მომსახურება</t>
  </si>
  <si>
    <t>01.01.2020-12.31.2020</t>
  </si>
  <si>
    <t>24/07/2020</t>
  </si>
  <si>
    <t>აკაკი კილასონია</t>
  </si>
  <si>
    <t xml:space="preserve">
    01001023375
</t>
  </si>
  <si>
    <t>GE13LB0711198175415000</t>
  </si>
  <si>
    <t>ლიბერთი ბანკი</t>
  </si>
  <si>
    <t>30/07/2020</t>
  </si>
  <si>
    <t>ბესიკ დონაძე</t>
  </si>
  <si>
    <t>GE59TB7971245063600033</t>
  </si>
  <si>
    <t>თიბისი ბანკი</t>
  </si>
  <si>
    <t>25/07/2020</t>
  </si>
  <si>
    <t>უძრავი ნივთი, ქ.ფოთი, გორგასლის #24, საკადასრო კოდი: 04.01.09.131.01.004</t>
  </si>
  <si>
    <t>მედიამონიტორინგის მომსახურება (შპს "აიფიემ მარკეტ ინტელიჯენს კაუკასუს")</t>
  </si>
  <si>
    <t>პროგრამული მომსახურება (Google Storage)</t>
  </si>
  <si>
    <t>ფოტოებზე უფლების შეძენა (Shutterstock)</t>
  </si>
  <si>
    <t>მომსახურებაAUDIO NETWORK</t>
  </si>
  <si>
    <t>პროგრამული მომსახურება (socialbakers)</t>
  </si>
  <si>
    <t>პროგრამული მომსახურება(SurveyMonkey)</t>
  </si>
  <si>
    <t>175</t>
  </si>
  <si>
    <t>14.07.2020-14.11.2020</t>
  </si>
  <si>
    <t>ბეჭდური რეკლამი ხარჯი</t>
  </si>
  <si>
    <t>შპს "კვირის პალიტრა"</t>
  </si>
  <si>
    <t>211326224</t>
  </si>
  <si>
    <t>14.07.2020-30.10.2020</t>
  </si>
  <si>
    <t>შპს "ედლაინი"</t>
  </si>
  <si>
    <t>27.07.2020-31.12.2020</t>
  </si>
  <si>
    <t>შპს "ჯეომაქსპრინტი"</t>
  </si>
  <si>
    <t>404593935</t>
  </si>
  <si>
    <t>პოსტერები</t>
  </si>
  <si>
    <t>მიხეილი ფანჩულიძე</t>
  </si>
  <si>
    <t>შპს "ზაკ"</t>
  </si>
  <si>
    <t>შპს "იუნიქვესტ დეველოპმენტსი"</t>
  </si>
  <si>
    <t>თბილისი, ა.მაჭავარიანი #25, ბარნოვის #41</t>
  </si>
  <si>
    <t>01.15.02.018.004.01.516</t>
  </si>
  <si>
    <t>01017015916</t>
  </si>
  <si>
    <t>თბილისი, გიორგი სააკაძის მე-2 გასასვლელი #12 მე-2 სართ.</t>
  </si>
  <si>
    <t>01.10.13.016.070</t>
  </si>
  <si>
    <t>08.07.2020-31.12.2020</t>
  </si>
  <si>
    <t>თბილისი, ჭავჭავაძის გამზ, #11ა</t>
  </si>
  <si>
    <t>01.14.14.011.065.02.02.500</t>
  </si>
  <si>
    <t>10.07.2020-10.12.2020</t>
  </si>
  <si>
    <t>08/04/2020</t>
  </si>
  <si>
    <t>თეოდორ ჩარლზი ჯონასი</t>
  </si>
  <si>
    <t>01017039909</t>
  </si>
  <si>
    <t>GE47TB1100000316200726</t>
  </si>
  <si>
    <t>თიბისი</t>
  </si>
  <si>
    <t>08/07/2020</t>
  </si>
  <si>
    <t xml:space="preserve">ირმა სტეფნაძე-იაშვილი </t>
  </si>
  <si>
    <t>GE95BG0000000046549400</t>
  </si>
  <si>
    <t>საქართველო</t>
  </si>
  <si>
    <t>08/10/2020</t>
  </si>
  <si>
    <t>ქეთევან მჭედლიძე</t>
  </si>
  <si>
    <t>GE53TB7686645066300010</t>
  </si>
  <si>
    <t>გიორგი წასიძე</t>
  </si>
  <si>
    <t>01004003908</t>
  </si>
  <si>
    <t>GE68TB7338045066300001</t>
  </si>
  <si>
    <t>08/13/2020</t>
  </si>
  <si>
    <t xml:space="preserve">ირმა ნადირაშვილი </t>
  </si>
  <si>
    <t>35001025694</t>
  </si>
  <si>
    <t>GE78BG0000000771052600</t>
  </si>
  <si>
    <t>08/14/2020</t>
  </si>
  <si>
    <t>მარინე გუგუნავა</t>
  </si>
  <si>
    <t>01008005420</t>
  </si>
  <si>
    <t>GE66TB7919136010100043</t>
  </si>
  <si>
    <t xml:space="preserve">გიორგი შალიკაშვილი </t>
  </si>
  <si>
    <t>01001064632</t>
  </si>
  <si>
    <t>GE82LB0711142944799001</t>
  </si>
  <si>
    <t xml:space="preserve">ლიბერთი </t>
  </si>
  <si>
    <t xml:space="preserve">ზვიად ბოლოკაძე </t>
  </si>
  <si>
    <t>01003009697</t>
  </si>
  <si>
    <t>GE95BG0000000835382500</t>
  </si>
  <si>
    <t>ელენე ოზაშვილი</t>
  </si>
  <si>
    <t>01001024503</t>
  </si>
  <si>
    <t>GE83TB7413445061100059</t>
  </si>
  <si>
    <t>08/17/2020</t>
  </si>
  <si>
    <t xml:space="preserve">ვლადიმერ გურგენიძე </t>
  </si>
  <si>
    <t>01008002802</t>
  </si>
  <si>
    <t>GE90BG0000000258604100</t>
  </si>
  <si>
    <t>თეა მელაძე</t>
  </si>
  <si>
    <t>01024025735</t>
  </si>
  <si>
    <t>GE03TB7615645061100022</t>
  </si>
  <si>
    <t>მარეხი მელაძე</t>
  </si>
  <si>
    <t>01001026302</t>
  </si>
  <si>
    <t>GE82TB7296645068100005</t>
  </si>
  <si>
    <t>ავთანდილ იაკობიძე</t>
  </si>
  <si>
    <t>GE38TB7208645161600005</t>
  </si>
  <si>
    <t>08/18/2020</t>
  </si>
  <si>
    <t>აკაკი ბობოხიძე</t>
  </si>
  <si>
    <t>01006005497</t>
  </si>
  <si>
    <t>GE35TB1710845064322340</t>
  </si>
  <si>
    <t xml:space="preserve">ლერი გორგოძე </t>
  </si>
  <si>
    <t>GE32LB0711132290016000</t>
  </si>
  <si>
    <t xml:space="preserve">ნანა სამხარაძე </t>
  </si>
  <si>
    <t>01017026123</t>
  </si>
  <si>
    <t>GE76LB0711154082071001</t>
  </si>
  <si>
    <t xml:space="preserve">სერგო რატიანი </t>
  </si>
  <si>
    <t>01005003737</t>
  </si>
  <si>
    <t>GE22BS0000000011845892</t>
  </si>
  <si>
    <t>ბაზის ბანკი</t>
  </si>
  <si>
    <t>გვანცა ჩუბინიძე</t>
  </si>
  <si>
    <t>GE98TB6299145061622365</t>
  </si>
  <si>
    <t>08/19/2020</t>
  </si>
  <si>
    <t xml:space="preserve">გიორგი ცქიფურიშვილი </t>
  </si>
  <si>
    <t>01033002819</t>
  </si>
  <si>
    <t>GE27BG0000000654178800</t>
  </si>
  <si>
    <t>59001014657</t>
  </si>
  <si>
    <t>ნონა მასხარაშვილი</t>
  </si>
  <si>
    <t>62003001274</t>
  </si>
  <si>
    <t>GE06LB0711117208491000</t>
  </si>
  <si>
    <t>ირაკლი აბესაძე</t>
  </si>
  <si>
    <t>01024024430</t>
  </si>
  <si>
    <t>GE80TB7179245069600002</t>
  </si>
  <si>
    <t>08/20/2020</t>
  </si>
  <si>
    <t>თამარ ყაჯრიშვილი</t>
  </si>
  <si>
    <t>GE43BG0000000990885300</t>
  </si>
  <si>
    <t>გურამი კინწურაშვილი</t>
  </si>
  <si>
    <t>01017017083</t>
  </si>
  <si>
    <t>GE33TB7233445061600003</t>
  </si>
  <si>
    <t>ლია მერაბიშვილი</t>
  </si>
  <si>
    <t>01011011702</t>
  </si>
  <si>
    <t>GE18BG0000000161941307</t>
  </si>
  <si>
    <t xml:space="preserve">ასმათი მერაბიშვილი </t>
  </si>
  <si>
    <t>01011048129</t>
  </si>
  <si>
    <t>GE14BG0000000349674500</t>
  </si>
  <si>
    <t>მაია სამსონია</t>
  </si>
  <si>
    <t>01011003243</t>
  </si>
  <si>
    <t>GE65LB0711190476539002</t>
  </si>
  <si>
    <t>დათო ჟღენტი</t>
  </si>
  <si>
    <t>01029009838</t>
  </si>
  <si>
    <t>GE17BG0000000237647400</t>
  </si>
  <si>
    <t>მარიამ რამინაშვილი</t>
  </si>
  <si>
    <t>41001004171</t>
  </si>
  <si>
    <t>GE86TB0682645063622343</t>
  </si>
  <si>
    <t>ირინა კოტუა</t>
  </si>
  <si>
    <t>62005000221</t>
  </si>
  <si>
    <t>GE32TB7245345064300003</t>
  </si>
  <si>
    <t>08/21/2020</t>
  </si>
  <si>
    <t>ზურაბ ჭიაბერაშვილი</t>
  </si>
  <si>
    <t>01011012173</t>
  </si>
  <si>
    <t>GE95LB0711188570775000</t>
  </si>
  <si>
    <t>კონსტანტინე შუბითიძე</t>
  </si>
  <si>
    <t>35001107419</t>
  </si>
  <si>
    <t>GE03TB7434245061600009</t>
  </si>
  <si>
    <t>თამარ კვაჭაძე</t>
  </si>
  <si>
    <t>01008023994</t>
  </si>
  <si>
    <t>GE29TB7183445061100018</t>
  </si>
  <si>
    <t xml:space="preserve">ვახტანგ მარწყვიშვილი </t>
  </si>
  <si>
    <t>59001127091</t>
  </si>
  <si>
    <t>GE98BG0000000161374842</t>
  </si>
  <si>
    <t>დავით მახნიაშვილი</t>
  </si>
  <si>
    <t>59001025067</t>
  </si>
  <si>
    <t>GE10TB7051245061100083</t>
  </si>
  <si>
    <t>სერგი კაპანაძე</t>
  </si>
  <si>
    <t>54031003552</t>
  </si>
  <si>
    <t>GE17BG0000000162059083</t>
  </si>
  <si>
    <t>კახაბერ ბურჯანაძე</t>
  </si>
  <si>
    <t>59001001223</t>
  </si>
  <si>
    <t>GE27VT1000003480554506</t>
  </si>
  <si>
    <t>ვითიბი</t>
  </si>
  <si>
    <t>08/22/2020</t>
  </si>
  <si>
    <t>ჟუჟუნა სისაური</t>
  </si>
  <si>
    <t>35001048489</t>
  </si>
  <si>
    <t>GE75LB0711159589515000</t>
  </si>
  <si>
    <t>08/24/2020</t>
  </si>
  <si>
    <t>ლევან თარხნიშვილი</t>
  </si>
  <si>
    <t>GE80TB0600000032701019</t>
  </si>
  <si>
    <t>ლია რამინაშვილი</t>
  </si>
  <si>
    <t>41001006512</t>
  </si>
  <si>
    <t>GE27TB7689945061100046</t>
  </si>
  <si>
    <t>გელა დაიაური</t>
  </si>
  <si>
    <t>GE55LB0711107691415240</t>
  </si>
  <si>
    <t>08/25/2020</t>
  </si>
  <si>
    <t xml:space="preserve">ცოტნე ვადაჭკორია </t>
  </si>
  <si>
    <t>01019078236</t>
  </si>
  <si>
    <t>GE73BG0000000761501100</t>
  </si>
  <si>
    <t>რუიზანი  ხუციშვილი</t>
  </si>
  <si>
    <t>01023008652</t>
  </si>
  <si>
    <t>GE06BG0000000162562711</t>
  </si>
  <si>
    <t xml:space="preserve">მალორიტა ედიშერაშვილი </t>
  </si>
  <si>
    <t>12001026637</t>
  </si>
  <si>
    <t>GE46BG0000000680890900</t>
  </si>
  <si>
    <t>ხათუნა გოგორიშვილი</t>
  </si>
  <si>
    <t>01009003358</t>
  </si>
  <si>
    <t>GE10BS0000000001545775</t>
  </si>
  <si>
    <t>08/26/2020</t>
  </si>
  <si>
    <t xml:space="preserve">მანანა ჩადუნელი </t>
  </si>
  <si>
    <t>01020012673</t>
  </si>
  <si>
    <t>GE37BG0000000017988600</t>
  </si>
  <si>
    <t>გიორგი წერეთელი</t>
  </si>
  <si>
    <t>01017006097</t>
  </si>
  <si>
    <t>GE95TB1792645064300001</t>
  </si>
  <si>
    <t>ლევან ლეკიაშვილი</t>
  </si>
  <si>
    <t>01024032774</t>
  </si>
  <si>
    <t>GE55TB7714845063300003</t>
  </si>
  <si>
    <t>08/27/2020</t>
  </si>
  <si>
    <t>ვახტანგ ქებაძე</t>
  </si>
  <si>
    <t>25001010074</t>
  </si>
  <si>
    <t>GE44TB7589145061100027</t>
  </si>
  <si>
    <t>გია დევიძე</t>
  </si>
  <si>
    <t>21001000554</t>
  </si>
  <si>
    <t>GE18TB7701445061100021</t>
  </si>
  <si>
    <t>08/28/2020</t>
  </si>
  <si>
    <t>დიმიტრი ჩიქოვანი</t>
  </si>
  <si>
    <t>01007013229</t>
  </si>
  <si>
    <t>GE59LB0711125071942001</t>
  </si>
  <si>
    <t>08/31/2020</t>
  </si>
  <si>
    <t>შორენა გარდაფხაძე</t>
  </si>
  <si>
    <t>01008019719</t>
  </si>
  <si>
    <t>GE31TB0600000808718294</t>
  </si>
  <si>
    <t>შალვა დათუაძე</t>
  </si>
  <si>
    <t>09001009082</t>
  </si>
  <si>
    <t>GE45TB1105945064322335</t>
  </si>
  <si>
    <t>მალხაზ ჭანკოტაძე</t>
  </si>
  <si>
    <t>01012015689</t>
  </si>
  <si>
    <t>GE74TB7191445064300002</t>
  </si>
  <si>
    <t>ომარი ქართლელიშვილი</t>
  </si>
  <si>
    <t>35001116528</t>
  </si>
  <si>
    <t>GE52TB7361545061100011</t>
  </si>
  <si>
    <t>ბეჟან გოგალაძე</t>
  </si>
  <si>
    <t>57001044542</t>
  </si>
  <si>
    <t>GE37BG0000000365858148</t>
  </si>
  <si>
    <t>ვერა შათირიშვილი</t>
  </si>
  <si>
    <t>35001010288</t>
  </si>
  <si>
    <t>GE48LB0711122631060001</t>
  </si>
  <si>
    <t>შორენა ბროკიშვილი</t>
  </si>
  <si>
    <t>01009018938</t>
  </si>
  <si>
    <t>GE48TB7462545064300010</t>
  </si>
  <si>
    <t xml:space="preserve">გიორგი ოჩიგავა </t>
  </si>
  <si>
    <t>61001048465</t>
  </si>
  <si>
    <t>GE09BG0000000239999600</t>
  </si>
  <si>
    <t xml:space="preserve">ქეთევან კიკაძე </t>
  </si>
  <si>
    <t>57001053771</t>
  </si>
  <si>
    <t>GE42BG0000000101096655</t>
  </si>
  <si>
    <t xml:space="preserve">ხატია ლომიძე </t>
  </si>
  <si>
    <t>57001054102</t>
  </si>
  <si>
    <t>GE77BG0000000100621501</t>
  </si>
  <si>
    <t>ენუქი ოჩიგავა</t>
  </si>
  <si>
    <t>39001001291</t>
  </si>
  <si>
    <t>GE39TB7678745061100099</t>
  </si>
  <si>
    <t xml:space="preserve">მარიამ ნიჟარაძე </t>
  </si>
  <si>
    <t>01008059204</t>
  </si>
  <si>
    <t>GE65BG0000000103107245</t>
  </si>
  <si>
    <t>04/08/2020</t>
  </si>
  <si>
    <t>ფატმან კვანჭიანი</t>
  </si>
  <si>
    <t xml:space="preserve">30001003481
</t>
  </si>
  <si>
    <t>უძრავი ქონება, დ.მესტია, სეტის მოედანი #2 საკადასტრო კოდი: 42.06.38.068  თხოვების პერიოდი 05.08.2020-31.12.2020</t>
  </si>
  <si>
    <t>21/08/2020</t>
  </si>
  <si>
    <t>თამაზ კობახიძე</t>
  </si>
  <si>
    <t xml:space="preserve">18001006323
</t>
  </si>
  <si>
    <t>ავტომობილი, მარკა FORDTRANSIT, BBT-582, გამოშვების წელი 2002,ფერი ლურჯი,ძრავის მოცულობა 2000, თხოვების ვადა 2020 წლის 31 ნოემბრამდე</t>
  </si>
  <si>
    <t>20/08/2020</t>
  </si>
  <si>
    <t>მარიამ მჭედლიძე</t>
  </si>
  <si>
    <t xml:space="preserve">01011096292
</t>
  </si>
  <si>
    <t>ავტომობილი, მარკა VOLKSWAGEN, ნომერი FY881YF,გამოშვების წელი 2014,ფერი თეთრი,ძრავის მოცულობა 1798, თხოვების ვადა 2020 წლის 31 დეკემბრამდე</t>
  </si>
  <si>
    <t>თამარ ჩერგოლეიშვილი</t>
  </si>
  <si>
    <t xml:space="preserve">01022000739
</t>
  </si>
  <si>
    <t>უძრავი ქონება, ქალაქი ფოთი,რუსთაველის რკალი,#24,სართ 1, საკადასტრო კოდი 04.02.08.998.01.506, სარგებლობის ვადა 2020 წლის 31 ოქტომბრის ჩათვლით</t>
  </si>
  <si>
    <t>ვებ-გვერდის დამზადება</t>
  </si>
  <si>
    <t>სცენითა და გახმოვანების აპარატურით მომსახურება</t>
  </si>
  <si>
    <t>მომსახურება ASANA.COM</t>
  </si>
  <si>
    <t>მომსახურება VIDEVO.NET</t>
  </si>
  <si>
    <t>მონიტორით მომსახურება</t>
  </si>
  <si>
    <t>საკონსულტაციო მომსახურებიდან (ფ/პ REGEV YEHONATAN)</t>
  </si>
  <si>
    <t>სიგნალიზაცია,ვიდეოსამეთვალყურეო სისტემის მონტაჟი</t>
  </si>
  <si>
    <t>294</t>
  </si>
  <si>
    <t>ბრენდირებული აქსესუარებით რკლამის ხარჯი</t>
  </si>
  <si>
    <t>შპს "პრინტარეა"</t>
  </si>
  <si>
    <t>404384395</t>
  </si>
  <si>
    <t>შპს MAIKA.GE</t>
  </si>
  <si>
    <t>404430175</t>
  </si>
  <si>
    <t>ბილბორდი</t>
  </si>
  <si>
    <t>შპს "მედია პრინტი"</t>
  </si>
  <si>
    <t>შპს "ნიუპოსტი"</t>
  </si>
  <si>
    <t>400056265</t>
  </si>
  <si>
    <t>საინფორმაციო მომსახურება</t>
  </si>
  <si>
    <t>პოსტერი</t>
  </si>
  <si>
    <t>ი.მ. ნანა ლაბაძე</t>
  </si>
  <si>
    <t>01017044911</t>
  </si>
  <si>
    <t>როლაპ ბანერი</t>
  </si>
  <si>
    <t>03.01.2020-31.12.2020</t>
  </si>
  <si>
    <t>შპს "ტორი პლუსი"</t>
  </si>
  <si>
    <t>200179145</t>
  </si>
  <si>
    <t>პლაკატები</t>
  </si>
  <si>
    <t>შპს "კაბადონი+"</t>
  </si>
  <si>
    <t>205186065</t>
  </si>
  <si>
    <t>სავიზიტო ბარათები</t>
  </si>
  <si>
    <t>რამაზან აქთაში</t>
  </si>
  <si>
    <t>კს "გოგლიაშვილი და კომპანია"</t>
  </si>
  <si>
    <t>თბილისი,გორგასლის ქ 51-53 სართ 2</t>
  </si>
  <si>
    <t>01.18.06.002.022.01.521</t>
  </si>
  <si>
    <t>01.08.2020-31.12.2020</t>
  </si>
  <si>
    <t>01017038889</t>
  </si>
  <si>
    <t>რუსთავი, ტაშკენტის ქ# 5</t>
  </si>
  <si>
    <t>02.03.02.018.01.509</t>
  </si>
  <si>
    <t>01.08.2020-30.11.2020</t>
  </si>
  <si>
    <t>216291509</t>
  </si>
  <si>
    <t>09/02/2020</t>
  </si>
  <si>
    <t>ოთარ კახიძე</t>
  </si>
  <si>
    <t>01017017029</t>
  </si>
  <si>
    <t>GE35TB7283145063600047</t>
  </si>
  <si>
    <t>ნინო გელაშვილი</t>
  </si>
  <si>
    <t>01026014336</t>
  </si>
  <si>
    <t>GE60TB7658145061600010</t>
  </si>
  <si>
    <t>ინგა გოგსაძე</t>
  </si>
  <si>
    <t>09001000102</t>
  </si>
  <si>
    <t>GE30LB0711101319975540</t>
  </si>
  <si>
    <t>ბესარიონ არველაძე</t>
  </si>
  <si>
    <t>GE36BG0000000019667300</t>
  </si>
  <si>
    <t>09/03/2020</t>
  </si>
  <si>
    <t>მზია იოსელიანი</t>
  </si>
  <si>
    <t>01027009125</t>
  </si>
  <si>
    <t>GE16BG0000000203659200</t>
  </si>
  <si>
    <t>ნინო გოგოლიძე</t>
  </si>
  <si>
    <t>GE36BG0000000867670400</t>
  </si>
  <si>
    <t xml:space="preserve">თიანა ჭოველიძე </t>
  </si>
  <si>
    <t>62001042798</t>
  </si>
  <si>
    <t>GE45BG0000000239541500</t>
  </si>
  <si>
    <t>რევაზი გვამბერაძე</t>
  </si>
  <si>
    <t>60001034071</t>
  </si>
  <si>
    <t>GE09TB7366145064300003</t>
  </si>
  <si>
    <t>ზვიადი ხუციშვილი</t>
  </si>
  <si>
    <t>60001126597</t>
  </si>
  <si>
    <t>GE80BG0000000161290388</t>
  </si>
  <si>
    <t>კოტე რატიანი</t>
  </si>
  <si>
    <t>60002015284</t>
  </si>
  <si>
    <t>GE09LB0711146313475000</t>
  </si>
  <si>
    <t>ავთანდილი ძოწენიძე</t>
  </si>
  <si>
    <t>60001050679</t>
  </si>
  <si>
    <t>GE56TB7919045061100097</t>
  </si>
  <si>
    <t>ამირან ძოწენიძე</t>
  </si>
  <si>
    <t>60001005021</t>
  </si>
  <si>
    <t>GE91TB7006345068100002</t>
  </si>
  <si>
    <t xml:space="preserve">თამთა დეისაძე </t>
  </si>
  <si>
    <t>60001039020</t>
  </si>
  <si>
    <t>GE35BG0000000746091200</t>
  </si>
  <si>
    <t>გიორგი კანდელაკი</t>
  </si>
  <si>
    <t>01006010491</t>
  </si>
  <si>
    <t>GE90BG0000000344216300</t>
  </si>
  <si>
    <t>ნინო საღინაძე</t>
  </si>
  <si>
    <t>GE58CD0360000019607097</t>
  </si>
  <si>
    <t>კრედო ბანკი</t>
  </si>
  <si>
    <t>შორენა საღინაძე</t>
  </si>
  <si>
    <t>GE81CD0360000019566137</t>
  </si>
  <si>
    <t>09/04/2020</t>
  </si>
  <si>
    <t>ირაკლი მჭედლიშვილი</t>
  </si>
  <si>
    <t>01012000978</t>
  </si>
  <si>
    <t>GE62BG0000000306286700</t>
  </si>
  <si>
    <t>არსენ კარაპეტიან</t>
  </si>
  <si>
    <t>07001009688</t>
  </si>
  <si>
    <t>GE89BG0000000131146506</t>
  </si>
  <si>
    <t>მარლენ ლომიტაშვილი</t>
  </si>
  <si>
    <t>43001003558</t>
  </si>
  <si>
    <t>GE10BG0000000861351900</t>
  </si>
  <si>
    <t>თეიმურაზი გორგაძე</t>
  </si>
  <si>
    <t>35001038006</t>
  </si>
  <si>
    <t>GE10BG0000000131391592</t>
  </si>
  <si>
    <t>მანანა ეკალაძე</t>
  </si>
  <si>
    <t>43001018260</t>
  </si>
  <si>
    <t>GE19TB7734636010300137</t>
  </si>
  <si>
    <t>09/07/2020</t>
  </si>
  <si>
    <t>თამთა გოგოლაძე</t>
  </si>
  <si>
    <t>01036001615</t>
  </si>
  <si>
    <t>GE27TB7021045066300002</t>
  </si>
  <si>
    <t>გაიანე ბარსეგიანი</t>
  </si>
  <si>
    <t>35001060484</t>
  </si>
  <si>
    <t>GE84LB0711135235448000</t>
  </si>
  <si>
    <t>09/08/2020</t>
  </si>
  <si>
    <t>ივანე კიკნაველიძე</t>
  </si>
  <si>
    <t>01027018460</t>
  </si>
  <si>
    <t>GE67LB0711166205851000</t>
  </si>
  <si>
    <t>მანანა მაკასარაშვილი</t>
  </si>
  <si>
    <t>01030019711</t>
  </si>
  <si>
    <t>GE14BG0000000674236500</t>
  </si>
  <si>
    <t>თეიმურაზ ჩიქოვანი</t>
  </si>
  <si>
    <t>01007003664</t>
  </si>
  <si>
    <t>GE07TB7385145066300005</t>
  </si>
  <si>
    <t>09/09/2020</t>
  </si>
  <si>
    <t>ანა თარხნიშვილი</t>
  </si>
  <si>
    <t>01024012324</t>
  </si>
  <si>
    <t>GE23TB7360645068100001</t>
  </si>
  <si>
    <t>09/10/2020</t>
  </si>
  <si>
    <t xml:space="preserve">ეკა აკობია </t>
  </si>
  <si>
    <t>01025008542</t>
  </si>
  <si>
    <t>GE79BG0000000161817892</t>
  </si>
  <si>
    <t>09/11/2020</t>
  </si>
  <si>
    <t>ირაკლი კიკნაველიძე</t>
  </si>
  <si>
    <t>01027025321</t>
  </si>
  <si>
    <t>GE45LB0711199671194000</t>
  </si>
  <si>
    <t>თამარ ბაღაშვილი</t>
  </si>
  <si>
    <t>01027014284</t>
  </si>
  <si>
    <t>GE16LB0711167912713000</t>
  </si>
  <si>
    <t>09/14/2020</t>
  </si>
  <si>
    <t>დავით ჭავჭანიძე</t>
  </si>
  <si>
    <t>60002002647</t>
  </si>
  <si>
    <t>GE69BG0000000222367800</t>
  </si>
  <si>
    <t>გიორგი გაბაშვილი</t>
  </si>
  <si>
    <t>01008013222</t>
  </si>
  <si>
    <t>GE31TB1100000300070496</t>
  </si>
  <si>
    <t>ალექსანდრე ჯვარშეიშვილი</t>
  </si>
  <si>
    <t>37001011721</t>
  </si>
  <si>
    <t>GE02BG0000000026080000</t>
  </si>
  <si>
    <t>ინგა თუთბერიძე</t>
  </si>
  <si>
    <t>01011030441</t>
  </si>
  <si>
    <t>GE44TB7400145061600006</t>
  </si>
  <si>
    <t>ლილი დეკანოიძე</t>
  </si>
  <si>
    <t>01018005635</t>
  </si>
  <si>
    <t>GE49LB0711120171272000</t>
  </si>
  <si>
    <t>ლაშა გედენიძე</t>
  </si>
  <si>
    <t>55001021321</t>
  </si>
  <si>
    <t>GE83TB7360745064300008</t>
  </si>
  <si>
    <t>ნათელა ბაღანაშვილი</t>
  </si>
  <si>
    <t>01017026080</t>
  </si>
  <si>
    <t>GE04LB0711151143884000</t>
  </si>
  <si>
    <t>გიორგი ქავთარაძე</t>
  </si>
  <si>
    <t>01024003274</t>
  </si>
  <si>
    <t>GE22TB7982845063600022</t>
  </si>
  <si>
    <t>ლია მეღვინიშვილი</t>
  </si>
  <si>
    <t>01006001124</t>
  </si>
  <si>
    <t>GE08TB7736145061100018</t>
  </si>
  <si>
    <t>ნიკოლოზ თარგამაძე</t>
  </si>
  <si>
    <t>01024024142</t>
  </si>
  <si>
    <t>GE15BG0000000101071921</t>
  </si>
  <si>
    <t>ირაკლი ბახტაძე</t>
  </si>
  <si>
    <t>55001005345</t>
  </si>
  <si>
    <t>GE36LB0711103730703240</t>
  </si>
  <si>
    <t>სერგო ჯალაღანია</t>
  </si>
  <si>
    <t>55001002649</t>
  </si>
  <si>
    <t>ზურაბ ჯიბუხაია</t>
  </si>
  <si>
    <t>55001005063</t>
  </si>
  <si>
    <t>GE83TB7261545064300021</t>
  </si>
  <si>
    <t>შორენა ჭოლოკავა</t>
  </si>
  <si>
    <t>55001012464</t>
  </si>
  <si>
    <t>GE88TB7028345061100018</t>
  </si>
  <si>
    <t>კობა ძაგნიძე</t>
  </si>
  <si>
    <t>17001021695</t>
  </si>
  <si>
    <t>GE47LB0711135355152001</t>
  </si>
  <si>
    <t>გიორგი ჩიბუხაია</t>
  </si>
  <si>
    <t>01002019595</t>
  </si>
  <si>
    <t>GE48BG0000000299941600</t>
  </si>
  <si>
    <t>ვახტანგ ნაცვლიშვილი</t>
  </si>
  <si>
    <t>01008003106</t>
  </si>
  <si>
    <t>GE46LB0711156709667002</t>
  </si>
  <si>
    <t>09/15/2020</t>
  </si>
  <si>
    <t>აკაკი ჯინჭარაძე</t>
  </si>
  <si>
    <t>62005026241</t>
  </si>
  <si>
    <t>GE59BG0000000035474200</t>
  </si>
  <si>
    <t>კახაბერ დამენია</t>
  </si>
  <si>
    <t>19001000498</t>
  </si>
  <si>
    <t>GE85TB7832445163300001</t>
  </si>
  <si>
    <t>ირმა სტეფნაძე-იაშვილი</t>
  </si>
  <si>
    <t>მამუკა დალაქიშვილი</t>
  </si>
  <si>
    <t>01020011228</t>
  </si>
  <si>
    <t>GE25BG0000000128731000</t>
  </si>
  <si>
    <t>გია ოჩხიკიძე</t>
  </si>
  <si>
    <t>17001005533</t>
  </si>
  <si>
    <t>GE89LB0711105783550340</t>
  </si>
  <si>
    <t>ალეკო ძაგნიძე</t>
  </si>
  <si>
    <t>17001000179</t>
  </si>
  <si>
    <t>GE91LB0711125183489000</t>
  </si>
  <si>
    <t>გულნარა დრიაშვილი</t>
  </si>
  <si>
    <t>01012028072</t>
  </si>
  <si>
    <t>GE89LB0711114659708000</t>
  </si>
  <si>
    <t xml:space="preserve"> ირაკლი დვალი</t>
  </si>
  <si>
    <t>01006007616</t>
  </si>
  <si>
    <t>GE82TB7175545063300001</t>
  </si>
  <si>
    <t>ინგა დარჩია</t>
  </si>
  <si>
    <t>33001007523</t>
  </si>
  <si>
    <t>GE49TB7459345061100025</t>
  </si>
  <si>
    <t>09/16/2020</t>
  </si>
  <si>
    <t>ვლადიმერ ჩაჩუა</t>
  </si>
  <si>
    <t>GE50TB7045245161600005</t>
  </si>
  <si>
    <t>ნინო ბახტაძე</t>
  </si>
  <si>
    <t>GE56BG0000000012545200</t>
  </si>
  <si>
    <t>გიორგი სულხანიშვილი</t>
  </si>
  <si>
    <t>01024003288</t>
  </si>
  <si>
    <t>GE33TB7602845066300001</t>
  </si>
  <si>
    <t>ირაკლი უგულავა</t>
  </si>
  <si>
    <t>01020002644</t>
  </si>
  <si>
    <t>GE02TB7056745061100049</t>
  </si>
  <si>
    <t>დავით დარჩიაშვილი</t>
  </si>
  <si>
    <t>01018001497</t>
  </si>
  <si>
    <t>GE37TB0658745064322335</t>
  </si>
  <si>
    <t>ლიანა ქვარცხავა</t>
  </si>
  <si>
    <t>01009017631</t>
  </si>
  <si>
    <t>GE04TB7837845161600003</t>
  </si>
  <si>
    <t>ნინო ორდენიძე</t>
  </si>
  <si>
    <t>01007006629</t>
  </si>
  <si>
    <t>GE74TB7528645069600003</t>
  </si>
  <si>
    <t>09/17/2020</t>
  </si>
  <si>
    <t xml:space="preserve">ამირან სონიშვილი </t>
  </si>
  <si>
    <t>01002021535</t>
  </si>
  <si>
    <t>GE80BG0000000692297100</t>
  </si>
  <si>
    <t>გიორგი ხოშტარია</t>
  </si>
  <si>
    <t>01008013082</t>
  </si>
  <si>
    <t>GE88TB0600000177070825</t>
  </si>
  <si>
    <t>გიორგი ბეთეშვილი</t>
  </si>
  <si>
    <t>50101004525</t>
  </si>
  <si>
    <t>GE64TB7967045064300008</t>
  </si>
  <si>
    <t>მარი კაკაშვილი</t>
  </si>
  <si>
    <t>59001047517</t>
  </si>
  <si>
    <t>GE51BG0000000916685200</t>
  </si>
  <si>
    <t>გიორგი ხელაშვილი</t>
  </si>
  <si>
    <t>01003015142</t>
  </si>
  <si>
    <t>GE43BG0000000555568700</t>
  </si>
  <si>
    <t>ეკატირინე ფეიქრიშვილი</t>
  </si>
  <si>
    <t>01003015183</t>
  </si>
  <si>
    <t>GE52VT1000000222794506</t>
  </si>
  <si>
    <t>09/18/2020</t>
  </si>
  <si>
    <t>მალხაზ ფეიქრიშვილი</t>
  </si>
  <si>
    <t>01003003431</t>
  </si>
  <si>
    <t>GE75TB7047545064300001</t>
  </si>
  <si>
    <t>კირილე წიქორიძე</t>
  </si>
  <si>
    <t>09001008180</t>
  </si>
  <si>
    <t>GE55TB7166845064300022</t>
  </si>
  <si>
    <t>ანა ჭუმბურიძე</t>
  </si>
  <si>
    <t>01009018344</t>
  </si>
  <si>
    <t>GE63BG0000000161447252</t>
  </si>
  <si>
    <t>09/21/2020</t>
  </si>
  <si>
    <t>დავით ჯინჯოლავა</t>
  </si>
  <si>
    <t>01008012003</t>
  </si>
  <si>
    <t>GE29BG0000000162492360</t>
  </si>
  <si>
    <t>ნანა მინასიანი</t>
  </si>
  <si>
    <t>01011073858</t>
  </si>
  <si>
    <t>GE50BG0000000026245200</t>
  </si>
  <si>
    <t>ანა ბედენაშვილი</t>
  </si>
  <si>
    <t>01024033378</t>
  </si>
  <si>
    <t>GE79TB7777145063600066</t>
  </si>
  <si>
    <t>დავით ღოღობერიძე</t>
  </si>
  <si>
    <t>01007015724</t>
  </si>
  <si>
    <t>GE47TB7329645161600001</t>
  </si>
  <si>
    <t>ანდრო გიგაური</t>
  </si>
  <si>
    <t>01030021090</t>
  </si>
  <si>
    <t>GE85TB7317145069600001</t>
  </si>
  <si>
    <t>ლელა კილაძე</t>
  </si>
  <si>
    <t>01011029378</t>
  </si>
  <si>
    <t>GE30TB7308645063300005</t>
  </si>
  <si>
    <t>კუკური გრიგოლაშვილი</t>
  </si>
  <si>
    <t>53001049844</t>
  </si>
  <si>
    <t>GE30BG0000000101489915</t>
  </si>
  <si>
    <t>ლელო ბერაძე</t>
  </si>
  <si>
    <t>53001020885</t>
  </si>
  <si>
    <t>GE63BG0000000103177703</t>
  </si>
  <si>
    <t>ზაურ ქაშიბაძე</t>
  </si>
  <si>
    <t>53001050306</t>
  </si>
  <si>
    <t>GE50BG0000000162178672</t>
  </si>
  <si>
    <t>ლელა მენთეშაშვილი</t>
  </si>
  <si>
    <t>20001024911</t>
  </si>
  <si>
    <t>GE35LB0711160107325000</t>
  </si>
  <si>
    <t>09/01/2020</t>
  </si>
  <si>
    <t>ნიკოლოზი ბაშარული</t>
  </si>
  <si>
    <t xml:space="preserve">
    06001005139
</t>
  </si>
  <si>
    <t>უძრავი ქონება, მცხეთა, წეროვანი, სახლი 1042 , საკადასტრო კოდი 72.08.27.024 თხოვების პერიოდი 01.09.2020-31.10.2020</t>
  </si>
  <si>
    <t xml:space="preserve">
    01022000739
</t>
  </si>
  <si>
    <t>ავტობუსი, მარკა SETRA, მოდელი 315HD, თეთრი, ნომერი ZZ450EE, თხოვების ვადა 2020 წლის 31 ოქტომბრის ჩათვ</t>
  </si>
  <si>
    <t>დავით ხაჩიძე</t>
  </si>
  <si>
    <t xml:space="preserve">
    57001008824
</t>
  </si>
  <si>
    <t>ავტომობილი,მოდელი თვითნაკეთი ბადაგაური, ტიპი მიკროავტობუსი, ნომერი BIB 862, გამოშვების წელი 2001, ფერი წითელი, თხოვების ვადა 2020 წლის 30 ნოემბრამდე</t>
  </si>
  <si>
    <t>არაზ ლეზგიევი</t>
  </si>
  <si>
    <t xml:space="preserve">
    28001037571
</t>
  </si>
  <si>
    <t>ავტომობილი, FORD, გამოშვების წელი, 2008, ფერი წითელი, რეგისტრაციის ნომერი VP669PV, თხოვების ვადა 2020 წლის 30 ნოემბრამდე</t>
  </si>
  <si>
    <t>შალვა გეწაძე</t>
  </si>
  <si>
    <t xml:space="preserve">
    18001060997
</t>
  </si>
  <si>
    <t>უძრავი ქონება,ქ.ზესტაფონი,ზაქარიაძის ქ 2, ს/კ 42.06.38.068, თხოვების ვადა 2020 წლის 30 ნოემბრის ჩათვ</t>
  </si>
  <si>
    <t>მალხაზ ჭოხონელიძე</t>
  </si>
  <si>
    <t xml:space="preserve">
    18001000968
</t>
  </si>
  <si>
    <t>უძრავი ქონება,მასზე განთავსებული ბილბორდით, ქ.ზესტაფონი სტაროსელსკის ქ, ს/კ 32.10.33.271, თხოვების ვადა 2020 წლის 30 ნოემბრის ჩათვ</t>
  </si>
  <si>
    <t>09/12/2020</t>
  </si>
  <si>
    <t>ელენა გუბაევა</t>
  </si>
  <si>
    <t xml:space="preserve">
    60001044925
</t>
  </si>
  <si>
    <t>უძრავი ქონება,ქ.ქუთაისი,თაბუკაშვილის ქ 22, #6ბ, ს/კ 03.05.25.136.01.0006ბ, თხოვების ვადა 2020 წლის 30 ნოემბრის ჩათვლით</t>
  </si>
  <si>
    <t>ივანე ფხაკაძე</t>
  </si>
  <si>
    <t xml:space="preserve">
    53001046943
</t>
  </si>
  <si>
    <t xml:space="preserve">	ავტომობილი, ტიპი ავტობუსი, FORD TRANSIT, გამოშვების წელი 2004, ფერი თეთრი, CH754HC, თხოვების ვადა 2020 წლის 31 ოქტომბრის ჩათვ</t>
  </si>
  <si>
    <t>09/22/2020</t>
  </si>
  <si>
    <t>გივი ბაბუნაშვილი</t>
  </si>
  <si>
    <t xml:space="preserve">
    60001019311
</t>
  </si>
  <si>
    <t>უძრავი ქონება, ქ.ქუთაისი, ავტომშენებლის ქ# 15 ს/კ 03.01.03.230.01.038, თხოვების ვადა 30 ნოემბრის პერიოდისთვის</t>
  </si>
  <si>
    <t>მაია გაბუნია</t>
  </si>
  <si>
    <t xml:space="preserve">
    60001001635
</t>
  </si>
  <si>
    <t>უძრავი ქონება, ქ.ქუთაისი, ავტომშენებლის ქ# 14 ს/კ 03.01.01.011.01.062, თხოვების ვადა 30 ნოემბრის პერიოდისთვის</t>
  </si>
  <si>
    <t>რეზო სანიკიძე</t>
  </si>
  <si>
    <t xml:space="preserve">
    46001009931
</t>
  </si>
  <si>
    <t>ავტომობილი, მარკა FORDTRANSIT, ტიპი სატვირთო სამგზავრო, BM 691 BM, გამოშვების წელი 1996,ფერი ყავისფერი, თხოვების ვადა 2020 წლის 31 ოქტომბრის ჩათვ</t>
  </si>
  <si>
    <t>დავით კვაჭაძე</t>
  </si>
  <si>
    <t xml:space="preserve">
    26001001778
</t>
  </si>
  <si>
    <t>ავტომობილი, მარკა  FORDTRANSIT, ტიპი სატვირთო სამგზავრო, RR 346 AA, გამოშვების წელი 1996,ფერი ლურჯი, თხოვების ვადა 2020 წლის 31 ოქტომბრის ჩათვ</t>
  </si>
  <si>
    <t>პავლე ჟამიერაშვილი</t>
  </si>
  <si>
    <t xml:space="preserve">
    01024044354
</t>
  </si>
  <si>
    <t>მუსიკალური ნაწარმოები</t>
  </si>
  <si>
    <t>ოთარ ხმალაძე</t>
  </si>
  <si>
    <t xml:space="preserve">
    01005027483
</t>
  </si>
  <si>
    <t>არჩილ სულაქველიძე</t>
  </si>
  <si>
    <t xml:space="preserve">
    01005033247
</t>
  </si>
  <si>
    <t>ალექსანდრე სულაქველიძე</t>
  </si>
  <si>
    <t xml:space="preserve">
    01030033823
</t>
  </si>
  <si>
    <t xml:space="preserve">გიორგი ალექსიძე </t>
  </si>
  <si>
    <t>01009022299</t>
  </si>
  <si>
    <t>GE56BG0000000552835200</t>
  </si>
  <si>
    <t>09/23/2020</t>
  </si>
  <si>
    <t>სოფიო დიდებელი</t>
  </si>
  <si>
    <t>59001088137</t>
  </si>
  <si>
    <t>GE96TB7258845064300019</t>
  </si>
  <si>
    <t>ლევან ბოკერია</t>
  </si>
  <si>
    <t>01008002182</t>
  </si>
  <si>
    <t>GE47BG0000000891671300</t>
  </si>
  <si>
    <t>ირაკლი იაშვილი</t>
  </si>
  <si>
    <t>01008022730</t>
  </si>
  <si>
    <t>GE89BG0000000234713600</t>
  </si>
  <si>
    <t>09/25/2020</t>
  </si>
  <si>
    <t>თინათინ ასათიანი</t>
  </si>
  <si>
    <t>01008011313</t>
  </si>
  <si>
    <t>GE79TB0600000707718120</t>
  </si>
  <si>
    <t>შპს სუპერმარკეტი</t>
  </si>
  <si>
    <t>239866294</t>
  </si>
  <si>
    <t>GE93BG0000000150136900</t>
  </si>
  <si>
    <t xml:space="preserve">გიორგი კანდელაკი </t>
  </si>
  <si>
    <t>09/26/2020</t>
  </si>
  <si>
    <t>09/28/2020</t>
  </si>
  <si>
    <t xml:space="preserve">ალექსანდრე კაჭარავა </t>
  </si>
  <si>
    <t>01017006937</t>
  </si>
  <si>
    <t>GE52BG0000000615683900</t>
  </si>
  <si>
    <t>ვახტანგ ლეჟავა</t>
  </si>
  <si>
    <t>01024019706</t>
  </si>
  <si>
    <t>GE98BG0000000942332900</t>
  </si>
  <si>
    <t>კახა კალაიჯიშვილი</t>
  </si>
  <si>
    <t>45001036478</t>
  </si>
  <si>
    <t>GE62TB7430045061100092</t>
  </si>
  <si>
    <t>თამთა ოტიაშვილი</t>
  </si>
  <si>
    <t>08001003366</t>
  </si>
  <si>
    <t>GE21TB7978745061600008</t>
  </si>
  <si>
    <t>დავით გოგისვანიძე</t>
  </si>
  <si>
    <t>01006007832</t>
  </si>
  <si>
    <t>GE75TB7020645061100055</t>
  </si>
  <si>
    <t>ლერი გორგოძე</t>
  </si>
  <si>
    <t>თეა ოდიშვილი</t>
  </si>
  <si>
    <t>01002009974</t>
  </si>
  <si>
    <t>GE65BG0000000119676300</t>
  </si>
  <si>
    <t>ამირან  ძოწენიძე</t>
  </si>
  <si>
    <t>ანასტასია ბენდუქიძე</t>
  </si>
  <si>
    <t>01601132166</t>
  </si>
  <si>
    <t>GE63TB7844245163300001</t>
  </si>
  <si>
    <t>არჩილ უგულავა</t>
  </si>
  <si>
    <t>01020002646</t>
  </si>
  <si>
    <t>GE12LB0711172149462000</t>
  </si>
  <si>
    <t>თეონა იავუზ</t>
  </si>
  <si>
    <t>61001049559</t>
  </si>
  <si>
    <t>GE62TB7150845061100084</t>
  </si>
  <si>
    <t>09/29/2020</t>
  </si>
  <si>
    <t>ნანი კარანაძე</t>
  </si>
  <si>
    <t>62002003036</t>
  </si>
  <si>
    <t>GE54BG0000000162501804</t>
  </si>
  <si>
    <t>ნათია სამუშია</t>
  </si>
  <si>
    <t>01006014504</t>
  </si>
  <si>
    <t>GE93BG0000000770160900</t>
  </si>
  <si>
    <t>დავით ბაქრაძე</t>
  </si>
  <si>
    <t>01005004806</t>
  </si>
  <si>
    <t>GE39BG0000000919660600</t>
  </si>
  <si>
    <t>გიორგი მაკასარაშვილი</t>
  </si>
  <si>
    <t>GE63TB7358045069600001</t>
  </si>
  <si>
    <t>ქეთევან ციებაშვილი</t>
  </si>
  <si>
    <t>01001036124</t>
  </si>
  <si>
    <t>GE34TB7685545063300003</t>
  </si>
  <si>
    <t>მამუკა ახვლედიანი</t>
  </si>
  <si>
    <t>01017007577</t>
  </si>
  <si>
    <t>GE06LB0711126813334000</t>
  </si>
  <si>
    <t>ჯარჯი დოლიძე</t>
  </si>
  <si>
    <t>GE45LB0711168564361000</t>
  </si>
  <si>
    <t>გიორგი ბოჭორიშვილი</t>
  </si>
  <si>
    <t>41001003184</t>
  </si>
  <si>
    <t>GE64TB7629145064300025</t>
  </si>
  <si>
    <t xml:space="preserve">ბესიკი კვიციანი </t>
  </si>
  <si>
    <t>62001032918</t>
  </si>
  <si>
    <t>GE91BG0000000045572100</t>
  </si>
  <si>
    <t xml:space="preserve">სოფიო ჟღენტი </t>
  </si>
  <si>
    <t>01024013999</t>
  </si>
  <si>
    <t>GE43BG0000000345931330</t>
  </si>
  <si>
    <t xml:space="preserve">კონსტანტინე ჯავახია </t>
  </si>
  <si>
    <t>01011031256</t>
  </si>
  <si>
    <t>GE60BG0000000104353300</t>
  </si>
  <si>
    <t>გოგი ჩხეტია</t>
  </si>
  <si>
    <t>29001003583</t>
  </si>
  <si>
    <t>GE95BG0000000161739228</t>
  </si>
  <si>
    <t>09/30/2020</t>
  </si>
  <si>
    <t>გიორგი რუხაია</t>
  </si>
  <si>
    <t>31001014059</t>
  </si>
  <si>
    <t>GE07BG0000000100990100</t>
  </si>
  <si>
    <t>თემური ფაშტიანი</t>
  </si>
  <si>
    <t>29001001069</t>
  </si>
  <si>
    <t>GE77BG0000000034250900</t>
  </si>
  <si>
    <t>GE85TB7358045064200003</t>
  </si>
  <si>
    <t>ხათუნა ქებურია-ბიძინაშვილი</t>
  </si>
  <si>
    <t>19001001037</t>
  </si>
  <si>
    <t>GE36FG3450600401012001</t>
  </si>
  <si>
    <t>ფინკა ბანკი</t>
  </si>
  <si>
    <t>ლელა ქებურია</t>
  </si>
  <si>
    <t>19001015382</t>
  </si>
  <si>
    <t>GE31BG0000000247872500</t>
  </si>
  <si>
    <t>გიზო ხარებავა</t>
  </si>
  <si>
    <t>29001001311</t>
  </si>
  <si>
    <t>GE79BG0000000762457800</t>
  </si>
  <si>
    <t>ვასილი უტიაშვილი</t>
  </si>
  <si>
    <t>13001000500</t>
  </si>
  <si>
    <t>GE45LB0711104480401140</t>
  </si>
  <si>
    <t>გიორგი პეტრუზაშვილი</t>
  </si>
  <si>
    <t>13001012601</t>
  </si>
  <si>
    <t>GE85BG0000000161493319</t>
  </si>
  <si>
    <t>ვალერი ირომაშვილი</t>
  </si>
  <si>
    <t>13001005127</t>
  </si>
  <si>
    <t>GE45BG0000000019826800</t>
  </si>
  <si>
    <t>მიხეილი ბეჟანიშვილი</t>
  </si>
  <si>
    <t>13001001274</t>
  </si>
  <si>
    <t>GE79BG0000000100784522</t>
  </si>
  <si>
    <t>გოჩა სიბაშვილი</t>
  </si>
  <si>
    <t>13001002374</t>
  </si>
  <si>
    <t>GE11BG0000000621053200</t>
  </si>
  <si>
    <t>თორნიკე დიასამიძე</t>
  </si>
  <si>
    <t>61001068915</t>
  </si>
  <si>
    <t>GE65BG0000000131153049</t>
  </si>
  <si>
    <t>ელენა გვაზავა</t>
  </si>
  <si>
    <t>02001006300</t>
  </si>
  <si>
    <t>GE96BG0000000161536674</t>
  </si>
  <si>
    <t>დათო ხელაია</t>
  </si>
  <si>
    <t>29001014383</t>
  </si>
  <si>
    <t>GE29BG0000000612128100</t>
  </si>
  <si>
    <t>მერაბი შელია</t>
  </si>
  <si>
    <t>48001004930</t>
  </si>
  <si>
    <t>GE14LB0046000010030000</t>
  </si>
  <si>
    <t>თამარ მუყასაშვილი</t>
  </si>
  <si>
    <t>01002003668</t>
  </si>
  <si>
    <t>GE85BG0000000710636800</t>
  </si>
  <si>
    <t xml:space="preserve">თამარ ბოკერია </t>
  </si>
  <si>
    <t>01024021710</t>
  </si>
  <si>
    <t>GE44TB0600000016179463</t>
  </si>
  <si>
    <t>ვალერი ბარნაბიშვილი</t>
  </si>
  <si>
    <t>13001038969</t>
  </si>
  <si>
    <t>GE11LB0711103325801440</t>
  </si>
  <si>
    <t>კახაბერ ზაქრაძე</t>
  </si>
  <si>
    <t>GE23TB7516945063600019</t>
  </si>
  <si>
    <t>ნანა გვასალია</t>
  </si>
  <si>
    <t>ბარათი 542833-1130</t>
  </si>
  <si>
    <t>10/01/2020</t>
  </si>
  <si>
    <t>ეკატერინე შავშიშვილი</t>
  </si>
  <si>
    <t>01016007150</t>
  </si>
  <si>
    <t>GE69BG0000000161903626</t>
  </si>
  <si>
    <t>გელა სხილაძე</t>
  </si>
  <si>
    <t>18001023639</t>
  </si>
  <si>
    <t>GE41BG0000000192828700</t>
  </si>
  <si>
    <t xml:space="preserve">ლევან ჯვარიშვილი </t>
  </si>
  <si>
    <t>01019007902</t>
  </si>
  <si>
    <t>GE09BG0000000365965158</t>
  </si>
  <si>
    <t>10/02/2020</t>
  </si>
  <si>
    <t>გიორგი ძიძიგური</t>
  </si>
  <si>
    <t>01010002086</t>
  </si>
  <si>
    <t>GE89TB7612745061600012</t>
  </si>
  <si>
    <t>ელენე შიუკაშვილი</t>
  </si>
  <si>
    <t>01007015763</t>
  </si>
  <si>
    <t>GE36BG0000000266765100</t>
  </si>
  <si>
    <t>ზაური სესიტაშვილი</t>
  </si>
  <si>
    <t>GE64LB0711152871266001</t>
  </si>
  <si>
    <t xml:space="preserve">მეგი კაჭკაჭიშვილი </t>
  </si>
  <si>
    <t>03001003744</t>
  </si>
  <si>
    <t>GE41BG0000000768106600</t>
  </si>
  <si>
    <t>GE88BG0000000548140600</t>
  </si>
  <si>
    <t>მაკა ხვადაგიანი</t>
  </si>
  <si>
    <t>60003001535</t>
  </si>
  <si>
    <t>GE52TB7288545061100072</t>
  </si>
  <si>
    <t>10/05/2020</t>
  </si>
  <si>
    <t xml:space="preserve">მიხეილ კეიდარ </t>
  </si>
  <si>
    <t>01005027157</t>
  </si>
  <si>
    <t>GE84BG0000000866778300</t>
  </si>
  <si>
    <t>ზვიადი ხურცილავა</t>
  </si>
  <si>
    <t>01017022254</t>
  </si>
  <si>
    <t>GE91TB7448845061600023</t>
  </si>
  <si>
    <t>იოსები ტოროშელიძე</t>
  </si>
  <si>
    <t>01017016970</t>
  </si>
  <si>
    <t>GE43TB1100000373200811</t>
  </si>
  <si>
    <t>ანდრო ლებანიძე</t>
  </si>
  <si>
    <t>01017052630</t>
  </si>
  <si>
    <t>GE60TB7258045061200005</t>
  </si>
  <si>
    <t>დავით კეიდარ</t>
  </si>
  <si>
    <t>01005027158</t>
  </si>
  <si>
    <t>GE27TB7129345063300003</t>
  </si>
  <si>
    <t>ნინო გოგაია</t>
  </si>
  <si>
    <t>01008052210</t>
  </si>
  <si>
    <t>GE33TB7211345061100006</t>
  </si>
  <si>
    <t>გოგიტა წიწრიაშვილი</t>
  </si>
  <si>
    <t>45001003369</t>
  </si>
  <si>
    <t>GE83LB0711156664944001</t>
  </si>
  <si>
    <t>გიორგი ხაჭაპურიძე</t>
  </si>
  <si>
    <t>01025014417</t>
  </si>
  <si>
    <t>GE43TB7309845061100042</t>
  </si>
  <si>
    <t>მარიამი მარგარიტა მსხვილიძე</t>
  </si>
  <si>
    <t>09001020054</t>
  </si>
  <si>
    <t>GE98TB7998145063300002</t>
  </si>
  <si>
    <t>დავით კაკიაშვილი</t>
  </si>
  <si>
    <t>01030007457</t>
  </si>
  <si>
    <t>GE08TB7621145063600026</t>
  </si>
  <si>
    <t>გიორგი კახიძე</t>
  </si>
  <si>
    <t>01017039358</t>
  </si>
  <si>
    <t>GE11TB7385145063600035</t>
  </si>
  <si>
    <t xml:space="preserve">თემური შუბლაძე </t>
  </si>
  <si>
    <t>02001025135</t>
  </si>
  <si>
    <t>GE19BG0000000101416199</t>
  </si>
  <si>
    <t>ნინო ხვედელიძე</t>
  </si>
  <si>
    <t>01005026840</t>
  </si>
  <si>
    <t>GE59TB7272145069600003</t>
  </si>
  <si>
    <t>ვახტანგ კალოიანი</t>
  </si>
  <si>
    <t>01010005815</t>
  </si>
  <si>
    <t>GE50TB7841145066300002</t>
  </si>
  <si>
    <t>არმაზ ახვლედიანი</t>
  </si>
  <si>
    <t>61001007452</t>
  </si>
  <si>
    <t>GE37BG0000000559180700</t>
  </si>
  <si>
    <t>გიორგი ჩივჩიევი</t>
  </si>
  <si>
    <t>35001043190</t>
  </si>
  <si>
    <t>GE87TB7244045061100018</t>
  </si>
  <si>
    <t>ზურაბ გასვიანი</t>
  </si>
  <si>
    <t>49001003348</t>
  </si>
  <si>
    <t>GE08BG0000000747892200</t>
  </si>
  <si>
    <t xml:space="preserve">ქეთევან გოგუაძე </t>
  </si>
  <si>
    <t>61004061649</t>
  </si>
  <si>
    <t>GE52BG0000000162457317</t>
  </si>
  <si>
    <t>სანდრო მამულაშვილი</t>
  </si>
  <si>
    <t>01009016573</t>
  </si>
  <si>
    <t>GE88TB7652545063300002</t>
  </si>
  <si>
    <t>ალექსანდრე ცნობილაძე</t>
  </si>
  <si>
    <t>01008004779</t>
  </si>
  <si>
    <t>GE79TB7260345066300002</t>
  </si>
  <si>
    <t>10/06/2020</t>
  </si>
  <si>
    <t>ზაზა თარგამაძე</t>
  </si>
  <si>
    <t>01024023317</t>
  </si>
  <si>
    <t>GE30BG0000000260725600</t>
  </si>
  <si>
    <t>გიორგი ჩხეტია</t>
  </si>
  <si>
    <t>01024001291</t>
  </si>
  <si>
    <t>GE34BG0000000473492700</t>
  </si>
  <si>
    <t>ნინო გელეყვა</t>
  </si>
  <si>
    <t>01018001924</t>
  </si>
  <si>
    <t>GE46TB7663145061100074</t>
  </si>
  <si>
    <t>მიხეილ ღოღაძე</t>
  </si>
  <si>
    <t>01001068342</t>
  </si>
  <si>
    <t>GE71TB7918145061600004</t>
  </si>
  <si>
    <t>ანზორ ახვლედიანი</t>
  </si>
  <si>
    <t>01005032948</t>
  </si>
  <si>
    <t>GE27TB7489645064300003</t>
  </si>
  <si>
    <t>მიხეილ მაჭავარიანი</t>
  </si>
  <si>
    <t>01017001871</t>
  </si>
  <si>
    <t>GE27TB1100000088179888</t>
  </si>
  <si>
    <t>ირინა თოიძე</t>
  </si>
  <si>
    <t>01017018037</t>
  </si>
  <si>
    <t>GE81TB7386645064300010</t>
  </si>
  <si>
    <t>ჯემალი ლაბაძე</t>
  </si>
  <si>
    <t>38001038592</t>
  </si>
  <si>
    <t>GE89LB0711156851258001</t>
  </si>
  <si>
    <t>კობა მოდებაძე</t>
  </si>
  <si>
    <t>38001006544</t>
  </si>
  <si>
    <t>GE52LB0711192020373000</t>
  </si>
  <si>
    <t>ანა ხურციძე</t>
  </si>
  <si>
    <t>60001126181</t>
  </si>
  <si>
    <t>GE38BG0000000211085900</t>
  </si>
  <si>
    <t>10/07/2020</t>
  </si>
  <si>
    <t>ბესიკი ყრუაშვილი</t>
  </si>
  <si>
    <t>18001033575</t>
  </si>
  <si>
    <t>GE45BG0000000100630419</t>
  </si>
  <si>
    <t>გვანცა ლაღიძე</t>
  </si>
  <si>
    <t>01012024335</t>
  </si>
  <si>
    <t>GE09TB7621145066300003</t>
  </si>
  <si>
    <t>ზურაბ ჭყონია</t>
  </si>
  <si>
    <t>01008055164</t>
  </si>
  <si>
    <t>GE08BG0000000100972040</t>
  </si>
  <si>
    <t>ზურაბ ცარციძე</t>
  </si>
  <si>
    <t>38001042956</t>
  </si>
  <si>
    <t>GE31LB0711133758076001</t>
  </si>
  <si>
    <t>ქრისტინე ჩარკვიანი</t>
  </si>
  <si>
    <t>62007015622</t>
  </si>
  <si>
    <t>GE92TB7632645061100092</t>
  </si>
  <si>
    <t>მარიკა ჩარკვიანი</t>
  </si>
  <si>
    <t>62007008923</t>
  </si>
  <si>
    <t>GE20TB7380745061100015</t>
  </si>
  <si>
    <t>ნინო ხაჭაპურიძე</t>
  </si>
  <si>
    <t>01017039568</t>
  </si>
  <si>
    <t>GE19TB3976745063622483</t>
  </si>
  <si>
    <t>ანა ჭყონია</t>
  </si>
  <si>
    <t>01031000627</t>
  </si>
  <si>
    <t>GE67TB7096345061100003</t>
  </si>
  <si>
    <t xml:space="preserve">ირაკლი გიორგაძე </t>
  </si>
  <si>
    <t>01001088670</t>
  </si>
  <si>
    <t>GE95BG0000000141493000</t>
  </si>
  <si>
    <t>გიორგი გარსევანიშვილი</t>
  </si>
  <si>
    <t>01017007459</t>
  </si>
  <si>
    <t>GE36TB0630636010100094</t>
  </si>
  <si>
    <t>აკაკი ჯობავა</t>
  </si>
  <si>
    <t>01009008521</t>
  </si>
  <si>
    <t>GE45TB0675145061622346</t>
  </si>
  <si>
    <t>ზაზა რობაქიძე</t>
  </si>
  <si>
    <t>01030018504</t>
  </si>
  <si>
    <t>GE08TB7914045061100047</t>
  </si>
  <si>
    <t>ლუკა მოდებაძე</t>
  </si>
  <si>
    <t>38001048845</t>
  </si>
  <si>
    <t>GE87LB0711126969436000</t>
  </si>
  <si>
    <t>თენგიზ სამხარაძე</t>
  </si>
  <si>
    <t>54001012507</t>
  </si>
  <si>
    <t>GE41BG0000000040305900</t>
  </si>
  <si>
    <t>გიორგი ყურაშვილი</t>
  </si>
  <si>
    <t>01019071672</t>
  </si>
  <si>
    <t>GE47BG0000000029292800</t>
  </si>
  <si>
    <t>ფარუხ ბადრადინოვი</t>
  </si>
  <si>
    <t>28001021843</t>
  </si>
  <si>
    <t>GE14LB0711191462607000</t>
  </si>
  <si>
    <t xml:space="preserve">ბარატ ბადალოვი </t>
  </si>
  <si>
    <t>28001037424</t>
  </si>
  <si>
    <t>GE45BG0000000365860138</t>
  </si>
  <si>
    <t>რაშადათ ახმედოვი</t>
  </si>
  <si>
    <t>28001008332</t>
  </si>
  <si>
    <t>GE21BG0000000103232197</t>
  </si>
  <si>
    <t xml:space="preserve">დავით ლომიძე </t>
  </si>
  <si>
    <t>01001018143</t>
  </si>
  <si>
    <t>GE53BG0000000332142600</t>
  </si>
  <si>
    <t>ირაკლი ბოკერია</t>
  </si>
  <si>
    <t>01024002067</t>
  </si>
  <si>
    <t>GE34TB7803045069600001</t>
  </si>
  <si>
    <t>ავთანდილ კოდალაშვილი</t>
  </si>
  <si>
    <t>01019018088</t>
  </si>
  <si>
    <t>GE71TB1118845063622434</t>
  </si>
  <si>
    <t>10/08/2020</t>
  </si>
  <si>
    <t>გიორგი სონიშვილი</t>
  </si>
  <si>
    <t>01001058496</t>
  </si>
  <si>
    <t>GE90TB7154345061100084</t>
  </si>
  <si>
    <t>ამილ გასუმოვი</t>
  </si>
  <si>
    <t>28001006826</t>
  </si>
  <si>
    <t>GE53LB0711114784103000</t>
  </si>
  <si>
    <t>ვაკილ მამედოვი</t>
  </si>
  <si>
    <t>28001067996</t>
  </si>
  <si>
    <t>GE09LB0711156366652000</t>
  </si>
  <si>
    <t>ბილალ მეხტიევი</t>
  </si>
  <si>
    <t>28001058431</t>
  </si>
  <si>
    <t>GE02VT1000003557684506</t>
  </si>
  <si>
    <t>ნატო ბოყოველი</t>
  </si>
  <si>
    <t>54001060827</t>
  </si>
  <si>
    <t>GE04TB7930145061100090</t>
  </si>
  <si>
    <t>გიორგი ფირცხალავა</t>
  </si>
  <si>
    <t>01017000840</t>
  </si>
  <si>
    <t>GE09TB7086745061100072</t>
  </si>
  <si>
    <t xml:space="preserve">ხათუნა ქოიავა </t>
  </si>
  <si>
    <t>01024019598</t>
  </si>
  <si>
    <t>GE98BS0000000027436789</t>
  </si>
  <si>
    <t>10/09/2020</t>
  </si>
  <si>
    <t>მანანა ელიაშვილი</t>
  </si>
  <si>
    <t>01024004556</t>
  </si>
  <si>
    <t>GE10BG0000000851884700</t>
  </si>
  <si>
    <t>ალექსანდრე ხეროდინაშვილი</t>
  </si>
  <si>
    <t>01024025407</t>
  </si>
  <si>
    <t>GE58TB7214645064300003</t>
  </si>
  <si>
    <t>ადილ გასუმოვი</t>
  </si>
  <si>
    <t>28001031275</t>
  </si>
  <si>
    <t>GE50BG0000000308554000</t>
  </si>
  <si>
    <t xml:space="preserve">გელა სონიშვილი </t>
  </si>
  <si>
    <t>36001000750</t>
  </si>
  <si>
    <t>GE96BG0000000346948100</t>
  </si>
  <si>
    <t>სოფიკო სიაშვილი</t>
  </si>
  <si>
    <t>01015023744</t>
  </si>
  <si>
    <t>GE06LB0711113450032000</t>
  </si>
  <si>
    <t>ცისანა აბრამიძე</t>
  </si>
  <si>
    <t>01018004620</t>
  </si>
  <si>
    <t>GE26LB0711122189332000</t>
  </si>
  <si>
    <t>პაატა  სარდალიშვილი</t>
  </si>
  <si>
    <t>01019061593</t>
  </si>
  <si>
    <t>GE49BG0000000101121943</t>
  </si>
  <si>
    <t>10/12/2020</t>
  </si>
  <si>
    <t>თამარ ბიბილაშვილი</t>
  </si>
  <si>
    <t>01008010526</t>
  </si>
  <si>
    <t>GE57TB7755145066300005</t>
  </si>
  <si>
    <t>თამარ ბაჩილავა</t>
  </si>
  <si>
    <t>01005009981</t>
  </si>
  <si>
    <t>GE74TB7975245061600005</t>
  </si>
  <si>
    <t>ლაშა ლომაური</t>
  </si>
  <si>
    <t>01001050139</t>
  </si>
  <si>
    <t>GE83TB7153945061100036</t>
  </si>
  <si>
    <t>გიორგი გიგაური</t>
  </si>
  <si>
    <t>01008013375</t>
  </si>
  <si>
    <t>GE69TB1142045061622334</t>
  </si>
  <si>
    <t>გიორგი ჭელიძე</t>
  </si>
  <si>
    <t>21001013111</t>
  </si>
  <si>
    <t>GE84TB7723245061600009</t>
  </si>
  <si>
    <t>ანდრო ასათიანი</t>
  </si>
  <si>
    <t>09001009161</t>
  </si>
  <si>
    <t>GE32PC0013600100031649</t>
  </si>
  <si>
    <t>პროკრედიტ</t>
  </si>
  <si>
    <t>თინათინ სადუნიშვილი</t>
  </si>
  <si>
    <t>01024027571</t>
  </si>
  <si>
    <t>GE02TB7660245063300001</t>
  </si>
  <si>
    <t>გიორგი ალექსიძე</t>
  </si>
  <si>
    <t>23/09/2020</t>
  </si>
  <si>
    <t>ლიანა ხაბაძე</t>
  </si>
  <si>
    <t xml:space="preserve">61001005917
</t>
  </si>
  <si>
    <t>უძრავი ქონება, ქ.ბათუმი, ჭავჭავაძის 95, ს/კ 05.27.13.029, თხოვების ვადა 2 თვით 2020 წლის 23 ნოემბრის ჩათვ.</t>
  </si>
  <si>
    <t>ზაზა ფანჩულიძე</t>
  </si>
  <si>
    <t xml:space="preserve">60002003864
</t>
  </si>
  <si>
    <t>ქ.წყალტუბოში სანატორიუმ "მედეას"მიმდებარე ტერიტორიაზე გასამათ შეხვედრაზე მუსიკალური ნაწარმოების შესრულება</t>
  </si>
  <si>
    <t>ჩუქება</t>
  </si>
  <si>
    <t>მაია სიჭინავა</t>
  </si>
  <si>
    <t xml:space="preserve">35001020358
</t>
  </si>
  <si>
    <t>უძრავი ქონება, ქ.რუსთავი რჩეულიშვილის # 18 ს/კ 02.05.02.200.01.028,თხოვების ვადა 2020 წლის 30 ნოემბრის პერიოდისთვის</t>
  </si>
  <si>
    <t xml:space="preserve">თხოვება </t>
  </si>
  <si>
    <t>01/10/2020</t>
  </si>
  <si>
    <t>შპს "ლაივ დეველოპმენტი"</t>
  </si>
  <si>
    <t>402065698</t>
  </si>
  <si>
    <t>ფართის ფასადი ქ.თბილისი, მცხეთის ქ# 6, ს/კ 01.14.11.036.005.01.500</t>
  </si>
  <si>
    <t>03/10/2020</t>
  </si>
  <si>
    <t xml:space="preserve">01017039358
</t>
  </si>
  <si>
    <t>ქ.ქუთაისში ყოფილი პარლამენტის წინ გამართულ შეხვედრაზე შესრულებული მუსიკალური ნაწარმოებები</t>
  </si>
  <si>
    <t>სალომე მეფურიშვილი</t>
  </si>
  <si>
    <t xml:space="preserve">01018001923
</t>
  </si>
  <si>
    <t>საკუთრებაში არსებული ფართის ფასადი, ქ.თბილისი ჭავჭავაძის გამზ #22, ს/კ 01.14.11.008.002.01.006, თხოვების ვადა 2020 წლის 30 ნოემბრის ჩათვ</t>
  </si>
  <si>
    <t>07/10/2020</t>
  </si>
  <si>
    <t>ევგენი ინჩაგოვი</t>
  </si>
  <si>
    <t xml:space="preserve">01019062016
</t>
  </si>
  <si>
    <t>ქ.ბათუმში ჟღენტის ქ.# 1 გამართულ შეხვედრაზე შესრულებული მუსიკალური კომპოზიცია</t>
  </si>
  <si>
    <t>სერგო ეროიანი</t>
  </si>
  <si>
    <t xml:space="preserve">01001018132
</t>
  </si>
  <si>
    <t>ბაქარი ღიბრაძე</t>
  </si>
  <si>
    <t xml:space="preserve">60001138765
</t>
  </si>
  <si>
    <t>სამველ პერიხანიან</t>
  </si>
  <si>
    <t xml:space="preserve">01027063439
</t>
  </si>
  <si>
    <t>შაქრო ხარაბაძე</t>
  </si>
  <si>
    <t xml:space="preserve">61006021260
</t>
  </si>
  <si>
    <t>ავტომობილი, მარკა MERCEDES-BENZ SPRINTER, ნომერი AA990AL,გამოშვების წელი 2003,ფერი თეთრი, თხოვების ვადა 2020 წლის 31 ოქტომბრის საარჩ.კამპანიის პერიოდში</t>
  </si>
  <si>
    <t>10/13/2020</t>
  </si>
  <si>
    <t xml:space="preserve">გიორგი ბედინეიშვილი </t>
  </si>
  <si>
    <t>01024003458</t>
  </si>
  <si>
    <t>GE88BG0000000996494000</t>
  </si>
  <si>
    <t xml:space="preserve">გიორგი წივწივაძე </t>
  </si>
  <si>
    <t>01008063610</t>
  </si>
  <si>
    <t>GE60BG0000000873340200</t>
  </si>
  <si>
    <t xml:space="preserve">ირაკლი იმერლიშვილი </t>
  </si>
  <si>
    <t>01008057228</t>
  </si>
  <si>
    <t>GE88BG0000000161903769</t>
  </si>
  <si>
    <t xml:space="preserve">შალვა შავგულიძე </t>
  </si>
  <si>
    <t>01017001573</t>
  </si>
  <si>
    <t>GE72TB7577145066300002</t>
  </si>
  <si>
    <t xml:space="preserve">იოსებ კახიძე </t>
  </si>
  <si>
    <t>13001015025</t>
  </si>
  <si>
    <t>GE34BG0000000161087904</t>
  </si>
  <si>
    <t xml:space="preserve">მურთაზი კაციაშვილი </t>
  </si>
  <si>
    <t>13001058456</t>
  </si>
  <si>
    <t>GE14BG0000000266322400</t>
  </si>
  <si>
    <t xml:space="preserve">მაკა ბუიშვილი </t>
  </si>
  <si>
    <t>01026012334</t>
  </si>
  <si>
    <t>GE30TB7928845061600013</t>
  </si>
  <si>
    <t xml:space="preserve">ხათუნა გოგორიშვილი   </t>
  </si>
  <si>
    <t xml:space="preserve">ი/მ შუქრი ბრუნჯაძე </t>
  </si>
  <si>
    <t>61007001536</t>
  </si>
  <si>
    <t>GE52TB7407445063600025</t>
  </si>
  <si>
    <t xml:space="preserve">ნონა მასხარაშვილი </t>
  </si>
  <si>
    <t>GE77BG0000000335940300</t>
  </si>
  <si>
    <t xml:space="preserve">ლელა კილაძე </t>
  </si>
  <si>
    <t>GE23BG0000000162608868</t>
  </si>
  <si>
    <t xml:space="preserve">ანა ჯიქურიძე </t>
  </si>
  <si>
    <t>GE77BG0000000105875700</t>
  </si>
  <si>
    <t>10/15/2020</t>
  </si>
  <si>
    <t xml:space="preserve">ნიკოლოზ ჭანტურია </t>
  </si>
  <si>
    <t>01005031220</t>
  </si>
  <si>
    <t>GE75BG0000000365862120</t>
  </si>
  <si>
    <t xml:space="preserve">ვალერი ირომაშვილი </t>
  </si>
  <si>
    <t xml:space="preserve">ლია იაკობაძე </t>
  </si>
  <si>
    <t>61009033926</t>
  </si>
  <si>
    <t>GE30BG0000000161388579</t>
  </si>
  <si>
    <t xml:space="preserve">მზია იოსელიანი </t>
  </si>
  <si>
    <t xml:space="preserve">ალექსანდრე სოსებაშვილი </t>
  </si>
  <si>
    <t>13001014580</t>
  </si>
  <si>
    <t>GE08BG0000000365995246</t>
  </si>
  <si>
    <t xml:space="preserve">ვალერი ბარნაბიშვილი </t>
  </si>
  <si>
    <t>GE51BG0000000031249800</t>
  </si>
  <si>
    <t xml:space="preserve">თინათინ სადუნიშვილი </t>
  </si>
  <si>
    <t xml:space="preserve">თენგიზი ჩილინგარაშვილი </t>
  </si>
  <si>
    <t>03001021696</t>
  </si>
  <si>
    <t>GE08TB7475945061100030</t>
  </si>
  <si>
    <t xml:space="preserve">გიორგი მაკასარაშვილი </t>
  </si>
  <si>
    <t xml:space="preserve">ი/მ ნუგზარი ღონიაშვილი </t>
  </si>
  <si>
    <t>45001007227</t>
  </si>
  <si>
    <t>GE37TB7421545064300027</t>
  </si>
  <si>
    <t xml:space="preserve">ვიტალი პატიაშვილი </t>
  </si>
  <si>
    <t>45001003655</t>
  </si>
  <si>
    <t>GE52TB7880845061100042</t>
  </si>
  <si>
    <t xml:space="preserve">როინ გიგიბერია </t>
  </si>
  <si>
    <t>01002001029</t>
  </si>
  <si>
    <t>GE91TB4073036010100032</t>
  </si>
  <si>
    <t xml:space="preserve">მამედ ირზაკულიევი </t>
  </si>
  <si>
    <t>28001054639</t>
  </si>
  <si>
    <t>GE77LB0711151379104000</t>
  </si>
  <si>
    <t>10/16/2020</t>
  </si>
  <si>
    <t xml:space="preserve">დავით კაკიაშვილი </t>
  </si>
  <si>
    <t xml:space="preserve">მარიამი მარგარიტა მსხვილიძე </t>
  </si>
  <si>
    <t xml:space="preserve">მიხეილ კაპანაძე </t>
  </si>
  <si>
    <t>38001047998</t>
  </si>
  <si>
    <t>GE30LB0711179238250000</t>
  </si>
  <si>
    <t xml:space="preserve">ლუკა ლიფონავა </t>
  </si>
  <si>
    <t>01005043030</t>
  </si>
  <si>
    <t>GE90TB7364145064300003</t>
  </si>
  <si>
    <t xml:space="preserve">ლევან ლეკიაშვილი </t>
  </si>
  <si>
    <t xml:space="preserve">თამთა ნარტყოშვილი </t>
  </si>
  <si>
    <t>01013015540</t>
  </si>
  <si>
    <t>GE36BG0000000125339100</t>
  </si>
  <si>
    <t xml:space="preserve">თამარი თურმანიძე </t>
  </si>
  <si>
    <t>38001048341</t>
  </si>
  <si>
    <t>GE35LB0711110137193000</t>
  </si>
  <si>
    <t xml:space="preserve">ზურაბ გასვიანი </t>
  </si>
  <si>
    <t>10/17/2020</t>
  </si>
  <si>
    <t xml:space="preserve">ავთანდილ აბრამიშვილი </t>
  </si>
  <si>
    <t>38001004289</t>
  </si>
  <si>
    <t>GE88LB0711139468254000</t>
  </si>
  <si>
    <t xml:space="preserve">მაია მჭედლიშვილი  </t>
  </si>
  <si>
    <t>15001017423</t>
  </si>
  <si>
    <t>GE46LB0711111288557000</t>
  </si>
  <si>
    <t>10/19/2020</t>
  </si>
  <si>
    <t xml:space="preserve">სერგო რატიანი  </t>
  </si>
  <si>
    <t>გიორგი ნიკოლეიშვილი</t>
  </si>
  <si>
    <t>17001004646</t>
  </si>
  <si>
    <t>GE84TB7288645061600011</t>
  </si>
  <si>
    <t>რევაზ ჭკუასელი</t>
  </si>
  <si>
    <t>01009016990</t>
  </si>
  <si>
    <t>GE16TB7529845061100004</t>
  </si>
  <si>
    <t>სალომე თავაძე</t>
  </si>
  <si>
    <t>01008025693</t>
  </si>
  <si>
    <t>GE92TB7724845063600022</t>
  </si>
  <si>
    <t>GE60TB7283145163600001</t>
  </si>
  <si>
    <t>მიხეილ კეიდარ</t>
  </si>
  <si>
    <t>GE39TB7130345061600006</t>
  </si>
  <si>
    <t>გაგა თუთარაშვილი</t>
  </si>
  <si>
    <t>01001094294</t>
  </si>
  <si>
    <t>GE80TB7018545064300003</t>
  </si>
  <si>
    <t xml:space="preserve">ნია ოძელაშვილი </t>
  </si>
  <si>
    <t>01024051549</t>
  </si>
  <si>
    <t>GE03BG0000000772824200</t>
  </si>
  <si>
    <t xml:space="preserve">გიორგი გიგილაშვილი </t>
  </si>
  <si>
    <t>01005011050</t>
  </si>
  <si>
    <t>GE79TB0608445063622493</t>
  </si>
  <si>
    <t xml:space="preserve">თამარ დევდარიანი </t>
  </si>
  <si>
    <t>01024035488</t>
  </si>
  <si>
    <t>GE23LB0711170927430000</t>
  </si>
  <si>
    <t>10/20/2020</t>
  </si>
  <si>
    <t xml:space="preserve">ეკა ეგაძე </t>
  </si>
  <si>
    <t>01017013261</t>
  </si>
  <si>
    <t>GE50BG0000000869243100</t>
  </si>
  <si>
    <t xml:space="preserve">სერგი კაპანაძე </t>
  </si>
  <si>
    <t xml:space="preserve">არაიკ ბდოიან </t>
  </si>
  <si>
    <t>32001006705</t>
  </si>
  <si>
    <t>GE58BG0000000366001524</t>
  </si>
  <si>
    <t xml:space="preserve">არმენ პოდოღლიან </t>
  </si>
  <si>
    <t>32001025945</t>
  </si>
  <si>
    <t>GE76BG0000000585502500</t>
  </si>
  <si>
    <t>GE78TB7935845066300001</t>
  </si>
  <si>
    <t>აკმამედ იმამკულიევი</t>
  </si>
  <si>
    <t>28001005839</t>
  </si>
  <si>
    <t>GE43LB0288870240019515</t>
  </si>
  <si>
    <t xml:space="preserve">კონსტანტინე შუბითიძე </t>
  </si>
  <si>
    <t>GE54TB7434245066300002</t>
  </si>
  <si>
    <t xml:space="preserve">თინათინ მახარაძე </t>
  </si>
  <si>
    <t>01017025995</t>
  </si>
  <si>
    <t>GE09TB7965745061600001</t>
  </si>
  <si>
    <t>10/21/2020</t>
  </si>
  <si>
    <t>10/22/2020</t>
  </si>
  <si>
    <t xml:space="preserve">არმაზ ახვლედიანი </t>
  </si>
  <si>
    <t xml:space="preserve">მარინე ბულისკერია </t>
  </si>
  <si>
    <t>62001023265</t>
  </si>
  <si>
    <t>GE17LB0711143051205000</t>
  </si>
  <si>
    <t xml:space="preserve">ცირა მუშკუდიანი </t>
  </si>
  <si>
    <t>01017032478</t>
  </si>
  <si>
    <t>GE70BG0000000362367300</t>
  </si>
  <si>
    <t>10/23/2020</t>
  </si>
  <si>
    <t>მარიამ ენუქიძე</t>
  </si>
  <si>
    <t>25001002542</t>
  </si>
  <si>
    <t>GE90TB7516145061100036</t>
  </si>
  <si>
    <t xml:space="preserve">რევაზ ჯალაღანია  </t>
  </si>
  <si>
    <t>61004014206</t>
  </si>
  <si>
    <t>GE46LB0711153518574000</t>
  </si>
  <si>
    <t>GE86TB7935845064200001</t>
  </si>
  <si>
    <t xml:space="preserve">თამარ ძოძუაშვილი </t>
  </si>
  <si>
    <t>01009004222</t>
  </si>
  <si>
    <t>GE86BG0000000137773600</t>
  </si>
  <si>
    <t xml:space="preserve">გიორგი ჩაჩანიძე </t>
  </si>
  <si>
    <t>01020002381</t>
  </si>
  <si>
    <t>GE78TB7927145061600010</t>
  </si>
  <si>
    <t xml:space="preserve">ეკა ჯაფარიძე </t>
  </si>
  <si>
    <t>01008012041</t>
  </si>
  <si>
    <t>GE27TB7354745163300001</t>
  </si>
  <si>
    <t xml:space="preserve">ლელა დაღელაშვილი </t>
  </si>
  <si>
    <t>01030027511</t>
  </si>
  <si>
    <t>GE97TB7200345064300016</t>
  </si>
  <si>
    <t xml:space="preserve">ავთანდილ იაკობიძე </t>
  </si>
  <si>
    <t xml:space="preserve">კახა ბროკიშვილი </t>
  </si>
  <si>
    <t>01005005866</t>
  </si>
  <si>
    <t>GE40BG0000000745234600</t>
  </si>
  <si>
    <t xml:space="preserve">გურამ წულეისკირი </t>
  </si>
  <si>
    <t>01024056557</t>
  </si>
  <si>
    <t>GE53BG0000000100829707</t>
  </si>
  <si>
    <t xml:space="preserve">გიორგი ქადაგიძე </t>
  </si>
  <si>
    <t>01033000042</t>
  </si>
  <si>
    <t>GE82TB7163845061100044</t>
  </si>
  <si>
    <t xml:space="preserve">მარიამ ბროკიშვილი </t>
  </si>
  <si>
    <t>62002000866</t>
  </si>
  <si>
    <t>GE10TB7908045061100020</t>
  </si>
  <si>
    <t xml:space="preserve">მარიამ გაბიძაშვილი </t>
  </si>
  <si>
    <t>01024090355</t>
  </si>
  <si>
    <t>GE85BG0000000162133713</t>
  </si>
  <si>
    <t>10/24/2020</t>
  </si>
  <si>
    <t>10/26/2020</t>
  </si>
  <si>
    <t xml:space="preserve">ირაკლი ხეროდინაშვილი </t>
  </si>
  <si>
    <t>01024002443</t>
  </si>
  <si>
    <t>GE65TB7141145066300006</t>
  </si>
  <si>
    <t xml:space="preserve">თალიკო მემარნიშვილი </t>
  </si>
  <si>
    <t>01030044872</t>
  </si>
  <si>
    <t>GE05TB7386645061100087</t>
  </si>
  <si>
    <t xml:space="preserve">ნინო ვალიშვილი </t>
  </si>
  <si>
    <t>59001019009</t>
  </si>
  <si>
    <t>GE75TB4300545063622454</t>
  </si>
  <si>
    <t xml:space="preserve">მარინა ვალიშვილი </t>
  </si>
  <si>
    <t>59001094453</t>
  </si>
  <si>
    <t>GE88TB4341345063600004</t>
  </si>
  <si>
    <t xml:space="preserve">ელენე მუმლაძე </t>
  </si>
  <si>
    <t>01030002127</t>
  </si>
  <si>
    <t>GE13TB7186945061100034</t>
  </si>
  <si>
    <t xml:space="preserve">თეკლე დარბაიძე </t>
  </si>
  <si>
    <t>01004007627</t>
  </si>
  <si>
    <t>GE63BG0000000162358567</t>
  </si>
  <si>
    <t xml:space="preserve">საბა კიკნაძე  </t>
  </si>
  <si>
    <t>01024001438</t>
  </si>
  <si>
    <t>GE96BS0000000001345862</t>
  </si>
  <si>
    <t>10/27/2020</t>
  </si>
  <si>
    <t xml:space="preserve">ალბერტ გრიგორიანი </t>
  </si>
  <si>
    <t>01008035675</t>
  </si>
  <si>
    <t>GE56BG0000000177813800</t>
  </si>
  <si>
    <t>სოფიკო სურმანიძე</t>
  </si>
  <si>
    <t>61006055053</t>
  </si>
  <si>
    <t>GE20TB7968645061100108</t>
  </si>
  <si>
    <t xml:space="preserve">ნინო ვაშაკიძე </t>
  </si>
  <si>
    <t>18001001268</t>
  </si>
  <si>
    <t>GE38TB7404745063600024</t>
  </si>
  <si>
    <t xml:space="preserve">ოთარ კახიძე </t>
  </si>
  <si>
    <t xml:space="preserve">თამარ ჩერგოლეიშვილი </t>
  </si>
  <si>
    <t>01022000739</t>
  </si>
  <si>
    <t>GE04TB1100000311701185</t>
  </si>
  <si>
    <t xml:space="preserve">კახა როხვაძე </t>
  </si>
  <si>
    <t>17001002491</t>
  </si>
  <si>
    <t>GE42LB0711158959287000</t>
  </si>
  <si>
    <t>GE18TB1793445064822334</t>
  </si>
  <si>
    <t xml:space="preserve">ხვიჩა მოსიაშვილი </t>
  </si>
  <si>
    <t>01020009581</t>
  </si>
  <si>
    <t>GE04BG0000000100936319</t>
  </si>
  <si>
    <t xml:space="preserve">ბელა ჩხაიძე </t>
  </si>
  <si>
    <t>01034005920</t>
  </si>
  <si>
    <t>GE34BG0000000106483500</t>
  </si>
  <si>
    <t>10/28/2020</t>
  </si>
  <si>
    <t xml:space="preserve">მეგი გეგენავა </t>
  </si>
  <si>
    <t>35001013971</t>
  </si>
  <si>
    <t>GE88TB7498845061600002</t>
  </si>
  <si>
    <t>გიორგი ჩილინგარაშვილი</t>
  </si>
  <si>
    <t>03001021697</t>
  </si>
  <si>
    <t>GE75BG0000000917640800</t>
  </si>
  <si>
    <t xml:space="preserve">გია გოგორიშვილი </t>
  </si>
  <si>
    <t>01017000556</t>
  </si>
  <si>
    <t>GE12TB7621145064300003</t>
  </si>
  <si>
    <t xml:space="preserve">ირაკლი კიკნაძე </t>
  </si>
  <si>
    <t>01023011408</t>
  </si>
  <si>
    <t>GE70BG0000000758272800</t>
  </si>
  <si>
    <t xml:space="preserve">ლალი კაკაბაძე </t>
  </si>
  <si>
    <t>01024002563</t>
  </si>
  <si>
    <t>GE10BG0000000345976544</t>
  </si>
  <si>
    <t xml:space="preserve">ეკა სურგულაძე </t>
  </si>
  <si>
    <t>01030015618</t>
  </si>
  <si>
    <t>GE54BG0000000160776465</t>
  </si>
  <si>
    <t>10/29/2020</t>
  </si>
  <si>
    <t>გიორგი ჩაჩიბაია</t>
  </si>
  <si>
    <t>01031001283</t>
  </si>
  <si>
    <t>GE40LB0711181285332000</t>
  </si>
  <si>
    <t xml:space="preserve">გაგა თუთარაშვილი </t>
  </si>
  <si>
    <t xml:space="preserve">თამარი ლამაზოშვილი </t>
  </si>
  <si>
    <t>20001064479</t>
  </si>
  <si>
    <t>GE54TB7111345064300002</t>
  </si>
  <si>
    <t xml:space="preserve">გიორგი დავითაშვილი </t>
  </si>
  <si>
    <t>01018005753</t>
  </si>
  <si>
    <t>GE30BG0000000101071651</t>
  </si>
  <si>
    <t xml:space="preserve">გიორგი არაბული </t>
  </si>
  <si>
    <t>01001047113</t>
  </si>
  <si>
    <t>GE23TB7370345068100001</t>
  </si>
  <si>
    <t xml:space="preserve">თამარ ქართველიშვილი </t>
  </si>
  <si>
    <t>01024037798</t>
  </si>
  <si>
    <t>GE57TB7095545061100029</t>
  </si>
  <si>
    <t xml:space="preserve">გიორგი მდივნიშვილი </t>
  </si>
  <si>
    <t>01008028360</t>
  </si>
  <si>
    <t>GE68BG0000000721675900</t>
  </si>
  <si>
    <t xml:space="preserve">თამთა კიკალეიშვილი </t>
  </si>
  <si>
    <t>01017025542</t>
  </si>
  <si>
    <t>GE63BG0000000202583400</t>
  </si>
  <si>
    <t xml:space="preserve">ბათლომე შელია </t>
  </si>
  <si>
    <t>19001025495</t>
  </si>
  <si>
    <t>GE39TB7550245066300001</t>
  </si>
  <si>
    <t xml:space="preserve">მამუკა ქოიავა </t>
  </si>
  <si>
    <t>01024038246</t>
  </si>
  <si>
    <t>GE53BG0000000618797000</t>
  </si>
  <si>
    <t xml:space="preserve">ნინო დანელია </t>
  </si>
  <si>
    <t>01024031851</t>
  </si>
  <si>
    <t>GE20TB7039745063600071</t>
  </si>
  <si>
    <t>10/30/2020</t>
  </si>
  <si>
    <t xml:space="preserve">მარიამ ჯავახაძე   </t>
  </si>
  <si>
    <t>01031005850</t>
  </si>
  <si>
    <t>GE38BS0000000109945196</t>
  </si>
  <si>
    <t xml:space="preserve">ნინო ჩაჩუა  </t>
  </si>
  <si>
    <t>01026002154</t>
  </si>
  <si>
    <t>GE56BS0000000064236241</t>
  </si>
  <si>
    <t>ვენერა ძაგნიძე</t>
  </si>
  <si>
    <t xml:space="preserve">17001023493
</t>
  </si>
  <si>
    <t>ვანი, 26 მაისის ქ#2,  შენობა # 1 დან ფართის ფასადი, ს/კ 31.01.29.266,თხოვების ვადა 2020 წლის 30 ნოემბრის ჩათვ</t>
  </si>
  <si>
    <t>405380145</t>
  </si>
  <si>
    <t>ქ.თბილისი, თუმანიანის ქ322/კოტე აფხაზის ქ#55,ბინა 5 ფართზე არსებულ მონიტორი, თხოვების ვადა 31.10.2020</t>
  </si>
  <si>
    <t>11/03/2020</t>
  </si>
  <si>
    <t xml:space="preserve">ქეთევან მჭედლიძე </t>
  </si>
  <si>
    <t>11/04/2020</t>
  </si>
  <si>
    <t xml:space="preserve">გიორგი ძიძიგური </t>
  </si>
  <si>
    <t>GE33TB7542645066300004</t>
  </si>
  <si>
    <t>11/06/2020</t>
  </si>
  <si>
    <t xml:space="preserve">ლელა ქებურია </t>
  </si>
  <si>
    <t>11/09/2020</t>
  </si>
  <si>
    <t>მესხი როლანდი</t>
  </si>
  <si>
    <t>21001007332</t>
  </si>
  <si>
    <t>GE82LB0711141365112000</t>
  </si>
  <si>
    <t>ლაშა დამენია</t>
  </si>
  <si>
    <t>01011023474</t>
  </si>
  <si>
    <t>GE72BG0000000767428400</t>
  </si>
  <si>
    <t>11/10/2020</t>
  </si>
  <si>
    <t>11/12/2020</t>
  </si>
  <si>
    <t xml:space="preserve">თამარ ყაჯრიშვილი </t>
  </si>
  <si>
    <t>11/17/2020</t>
  </si>
  <si>
    <t>გიორგი ბოკერია</t>
  </si>
  <si>
    <t>01026000697</t>
  </si>
  <si>
    <t>GE95TB1100000085179230</t>
  </si>
  <si>
    <t>11/18/2020</t>
  </si>
  <si>
    <t>ვარლამი სირდაძე</t>
  </si>
  <si>
    <t>GE25BG0000000192828600</t>
  </si>
  <si>
    <t>ზვიადი სარდანაძე</t>
  </si>
  <si>
    <t>GE18BG0000000266155100</t>
  </si>
  <si>
    <t>ნია ოძელაშვილი</t>
  </si>
  <si>
    <t>GE32LB0711157071576000</t>
  </si>
  <si>
    <t>11/19/2020</t>
  </si>
  <si>
    <t>ნათია გუგუნავა</t>
  </si>
  <si>
    <t>GE38LB0711173204496000</t>
  </si>
  <si>
    <t>11/20/2020</t>
  </si>
  <si>
    <t>11/24/2020</t>
  </si>
  <si>
    <t>თამარ მარწყვიშვილი</t>
  </si>
  <si>
    <t>59501132634</t>
  </si>
  <si>
    <t>GE57BG0000000366131619</t>
  </si>
  <si>
    <t>ვახტანგ მარწყვიშვილი</t>
  </si>
  <si>
    <t>12/03/2020</t>
  </si>
  <si>
    <t>ვასილ ღვდელაძე</t>
  </si>
  <si>
    <t xml:space="preserve">13001019189
</t>
  </si>
  <si>
    <t>ავტომობილი, მარკა MAZDA, ნომერი GG305EE,გამოშვების წელი 2017,ფერი რუხი,ძრავის მოცულობა 2488, თხოვების ვადა 2021 წლის 31 დეკემბრამდე</t>
  </si>
  <si>
    <t>სასამართლოს ჯარიმა</t>
  </si>
  <si>
    <t>საპენსიოს თანხა</t>
  </si>
  <si>
    <t>წარმომადგენლების ხაზინაში დაბრუნებული თანხა</t>
  </si>
  <si>
    <t>ზედმეტად გადახდილი საშემოსავლო გადასახადი</t>
  </si>
  <si>
    <t>1.2.15.5</t>
  </si>
  <si>
    <t>დონაციის მოდულის დამზადება</t>
  </si>
  <si>
    <t>1.2.15.6</t>
  </si>
  <si>
    <t>სატელეფონო მომსახურება</t>
  </si>
  <si>
    <t>1.2.15.7</t>
  </si>
  <si>
    <t>1.2.15.8</t>
  </si>
  <si>
    <t>1.2.15.9</t>
  </si>
  <si>
    <t>1.2.15.10</t>
  </si>
  <si>
    <t>მომსახურება SOUNDLY PRO MONTHLY</t>
  </si>
  <si>
    <t>1.2.15.11</t>
  </si>
  <si>
    <t>1.2.15.12</t>
  </si>
  <si>
    <t>ღონისძიებების ვიდეოგადაღების მომსახურება</t>
  </si>
  <si>
    <t>1.2.15.13</t>
  </si>
  <si>
    <t>მომსახურება (DIGITALOCEAN)</t>
  </si>
  <si>
    <t>1.2.15.14</t>
  </si>
  <si>
    <t>ვებ გვერდის დამზადება</t>
  </si>
  <si>
    <t>1.2.15.15</t>
  </si>
  <si>
    <t>განათებისა და გახმოვანების აპარატურით მომსახურების თანხა</t>
  </si>
  <si>
    <t>1.2.15.16</t>
  </si>
  <si>
    <t>ღონისძიებაზე გასართობი წარმოდგენის გამართვა</t>
  </si>
  <si>
    <t>1.2.15.17</t>
  </si>
  <si>
    <t>მომსახურება (socialbakers)</t>
  </si>
  <si>
    <t>1.2.15.18</t>
  </si>
  <si>
    <t>მომსახურება GOOGLE *ADS</t>
  </si>
  <si>
    <t>1.2.15.19</t>
  </si>
  <si>
    <t>მომსახურება SurveyMonkey</t>
  </si>
  <si>
    <t>1.2.15.20</t>
  </si>
  <si>
    <t>მომსახურება Epidemic Sound</t>
  </si>
  <si>
    <t>1.2.15.21</t>
  </si>
  <si>
    <t>ტელეპრომპტერით მომსახურება</t>
  </si>
  <si>
    <t>1.2.15.22</t>
  </si>
  <si>
    <t>გახმოვანების აპარატურით მომსახურება</t>
  </si>
  <si>
    <t>1.2.15.23</t>
  </si>
  <si>
    <t>1.2.15.24</t>
  </si>
  <si>
    <t>მომსახურება Digital River /socialbakers</t>
  </si>
  <si>
    <t>1.2.15.25</t>
  </si>
  <si>
    <t>მომსახურება (VIDEVO NET)</t>
  </si>
  <si>
    <t>1.2.15.26</t>
  </si>
  <si>
    <t>ღონისძიების ვიდეო გადაღებით მომსახურება</t>
  </si>
  <si>
    <t>1.2.15.27</t>
  </si>
  <si>
    <t>1.2.15.28</t>
  </si>
  <si>
    <t>მომსახურება (Shutterstock)</t>
  </si>
  <si>
    <t>1.2.15.29</t>
  </si>
  <si>
    <t>1.2.15.30</t>
  </si>
  <si>
    <t>მომსახურება (SOUNDLY PRO MONTHLY)</t>
  </si>
  <si>
    <t>1.2.15.31</t>
  </si>
  <si>
    <t>მომსახურება ASANA</t>
  </si>
  <si>
    <t>1.2.15.32</t>
  </si>
  <si>
    <t>1.2.15.33</t>
  </si>
  <si>
    <t>1.2.15.34</t>
  </si>
  <si>
    <t>1.2.15.35</t>
  </si>
  <si>
    <t>1.2.15.36</t>
  </si>
  <si>
    <t>1.2.15.37</t>
  </si>
  <si>
    <t>1.2.15.38</t>
  </si>
  <si>
    <t>ღარიბაშვილი</t>
  </si>
  <si>
    <t>13001010212</t>
  </si>
  <si>
    <t>ელისაბედ</t>
  </si>
  <si>
    <t>ზურაბაშვილი</t>
  </si>
  <si>
    <t>საარჩ.სუბიექტის წარმომადგენელი</t>
  </si>
  <si>
    <t>წარმომად.ხელფასი</t>
  </si>
  <si>
    <t>ტაბატაძე</t>
  </si>
  <si>
    <t>მედეა</t>
  </si>
  <si>
    <t>ლაბაძე</t>
  </si>
  <si>
    <t>თამარი</t>
  </si>
  <si>
    <t>ოქრომელიძე</t>
  </si>
  <si>
    <t>ზუმბაძე</t>
  </si>
  <si>
    <t>მარიკა</t>
  </si>
  <si>
    <t>სამსონიძე</t>
  </si>
  <si>
    <t>ამალია</t>
  </si>
  <si>
    <t>მინასიან</t>
  </si>
  <si>
    <t>არარატ</t>
  </si>
  <si>
    <t>პეტროსიან</t>
  </si>
  <si>
    <t>მერაბიშვილი</t>
  </si>
  <si>
    <t>03001005372</t>
  </si>
  <si>
    <t>ლუსინე</t>
  </si>
  <si>
    <t>სტეფანიან</t>
  </si>
  <si>
    <t>ეკა</t>
  </si>
  <si>
    <t>ივანიძე</t>
  </si>
  <si>
    <t>05001012545</t>
  </si>
  <si>
    <t>ნადირაძე</t>
  </si>
  <si>
    <t xml:space="preserve">სპარტაკ </t>
  </si>
  <si>
    <t>კიკნაძე</t>
  </si>
  <si>
    <t>01001024139</t>
  </si>
  <si>
    <t>ლალი</t>
  </si>
  <si>
    <t>დვალიშვილი</t>
  </si>
  <si>
    <t>ბუტიკაშვილი</t>
  </si>
  <si>
    <t>01004002275</t>
  </si>
  <si>
    <t>ქეთევანი</t>
  </si>
  <si>
    <t>სამუკაშვილი</t>
  </si>
  <si>
    <t>01004011378</t>
  </si>
  <si>
    <t>გივი</t>
  </si>
  <si>
    <t>თედელური</t>
  </si>
  <si>
    <t>01001077520</t>
  </si>
  <si>
    <t>მიშელაშვილი</t>
  </si>
  <si>
    <t>01004008761</t>
  </si>
  <si>
    <t>01001073279</t>
  </si>
  <si>
    <t>ასპანიძე</t>
  </si>
  <si>
    <t>01001062088</t>
  </si>
  <si>
    <t>მარიამ</t>
  </si>
  <si>
    <t>01001082481</t>
  </si>
  <si>
    <t>მანანა</t>
  </si>
  <si>
    <t>ართმელაძე</t>
  </si>
  <si>
    <t>01004006912</t>
  </si>
  <si>
    <t>თეონა</t>
  </si>
  <si>
    <t>ლომსაძე</t>
  </si>
  <si>
    <t>ნაჭყებია</t>
  </si>
  <si>
    <t>ფანჩვიძე</t>
  </si>
  <si>
    <t>01001041140</t>
  </si>
  <si>
    <t>ანი</t>
  </si>
  <si>
    <t>ხორიაშვილი</t>
  </si>
  <si>
    <t>01001096305</t>
  </si>
  <si>
    <t>გოჩა</t>
  </si>
  <si>
    <t>ექიზაშვილი</t>
  </si>
  <si>
    <t>ნონა</t>
  </si>
  <si>
    <t>ჩიბურდანიძე</t>
  </si>
  <si>
    <t>ანთაური</t>
  </si>
  <si>
    <t>ლედი</t>
  </si>
  <si>
    <t>მეშველიანი</t>
  </si>
  <si>
    <t>სხირტლაძე</t>
  </si>
  <si>
    <t>01001050688</t>
  </si>
  <si>
    <t>ქისტაური</t>
  </si>
  <si>
    <t>01001033135</t>
  </si>
  <si>
    <t>ელენე</t>
  </si>
  <si>
    <t>დემეტრაშვილი</t>
  </si>
  <si>
    <t>01001087609</t>
  </si>
  <si>
    <t>იშხანიშვილი</t>
  </si>
  <si>
    <t>01001049688</t>
  </si>
  <si>
    <t>კუჭუხიძე</t>
  </si>
  <si>
    <t>01001082630</t>
  </si>
  <si>
    <t>მარია</t>
  </si>
  <si>
    <t>დავიდიანი</t>
  </si>
  <si>
    <t>01001083921</t>
  </si>
  <si>
    <t>ლია</t>
  </si>
  <si>
    <t>მახარაშვილი</t>
  </si>
  <si>
    <t>01001059802</t>
  </si>
  <si>
    <t>ფილიევა</t>
  </si>
  <si>
    <t>01002026916</t>
  </si>
  <si>
    <t>პაპუნაშვილი</t>
  </si>
  <si>
    <t>ნანი</t>
  </si>
  <si>
    <t>სოსანაშვილი</t>
  </si>
  <si>
    <t>01002017966</t>
  </si>
  <si>
    <t>ჭეხაშვილი</t>
  </si>
  <si>
    <t>01001096372</t>
  </si>
  <si>
    <t>სალომე</t>
  </si>
  <si>
    <t>ქაცანაშვილი</t>
  </si>
  <si>
    <t>01001089203</t>
  </si>
  <si>
    <t>ბექარი</t>
  </si>
  <si>
    <t>მეტრეველი</t>
  </si>
  <si>
    <t>01002026308</t>
  </si>
  <si>
    <t>კუჭაშვილი</t>
  </si>
  <si>
    <t>01020007570</t>
  </si>
  <si>
    <t>სერგეი</t>
  </si>
  <si>
    <t>ნაგაპეტიანი</t>
  </si>
  <si>
    <t>01001085157</t>
  </si>
  <si>
    <t>ნატო</t>
  </si>
  <si>
    <t>მეცხვარიშვილი</t>
  </si>
  <si>
    <t>01002019931</t>
  </si>
  <si>
    <t>ნანული</t>
  </si>
  <si>
    <t>გიორგობიანი</t>
  </si>
  <si>
    <t>01002030966</t>
  </si>
  <si>
    <t>ჩაჩანიძე</t>
  </si>
  <si>
    <t>01001054818</t>
  </si>
  <si>
    <t>ხეთაგური</t>
  </si>
  <si>
    <t>მარინე</t>
  </si>
  <si>
    <t>დავითური</t>
  </si>
  <si>
    <t>01002021195</t>
  </si>
  <si>
    <t>მალხაზ</t>
  </si>
  <si>
    <t>ქუთელია</t>
  </si>
  <si>
    <t>01002022896</t>
  </si>
  <si>
    <t>ლელა</t>
  </si>
  <si>
    <t>ოსეფაიშვილი</t>
  </si>
  <si>
    <t>01002028613</t>
  </si>
  <si>
    <t>ელზა</t>
  </si>
  <si>
    <t>კობახიძე</t>
  </si>
  <si>
    <t>მირანდა</t>
  </si>
  <si>
    <t>ჩინჩალაძე</t>
  </si>
  <si>
    <t>01001099932</t>
  </si>
  <si>
    <t>მაია</t>
  </si>
  <si>
    <t>პირგასუმოვი</t>
  </si>
  <si>
    <t>01002024889</t>
  </si>
  <si>
    <t>ძაგანია</t>
  </si>
  <si>
    <t>01001098757</t>
  </si>
  <si>
    <t>ნაგლიაშვილი</t>
  </si>
  <si>
    <t>01001097700</t>
  </si>
  <si>
    <t>ლიზი</t>
  </si>
  <si>
    <t>კეკენაძე</t>
  </si>
  <si>
    <t>01001093802</t>
  </si>
  <si>
    <t>ეკატერინა</t>
  </si>
  <si>
    <t>ღვინჯილია</t>
  </si>
  <si>
    <t>ხატია</t>
  </si>
  <si>
    <t>იტრიაშვილი</t>
  </si>
  <si>
    <t>01001060133</t>
  </si>
  <si>
    <t>შანგუა</t>
  </si>
  <si>
    <t>01001082877</t>
  </si>
  <si>
    <t>ქარსელაძე</t>
  </si>
  <si>
    <t>01001099269</t>
  </si>
  <si>
    <t>მიკკ</t>
  </si>
  <si>
    <t>01008015373</t>
  </si>
  <si>
    <t>თეა</t>
  </si>
  <si>
    <t>კეკელია</t>
  </si>
  <si>
    <t>01001021244</t>
  </si>
  <si>
    <t>თამთა</t>
  </si>
  <si>
    <t>მელაძე</t>
  </si>
  <si>
    <t>01001091212</t>
  </si>
  <si>
    <t>მანჯგალაძე</t>
  </si>
  <si>
    <t>01001083676</t>
  </si>
  <si>
    <t>გომიაშვილი</t>
  </si>
  <si>
    <t>01022005420</t>
  </si>
  <si>
    <t>ბიჩინაშვილი</t>
  </si>
  <si>
    <t>01020005939</t>
  </si>
  <si>
    <t>წამალაშვილი</t>
  </si>
  <si>
    <t>01001093720</t>
  </si>
  <si>
    <t>ქირია</t>
  </si>
  <si>
    <t>ჩაუდჰრი</t>
  </si>
  <si>
    <t>01001093060</t>
  </si>
  <si>
    <t>კორძახია</t>
  </si>
  <si>
    <t>მნათობიშვილი</t>
  </si>
  <si>
    <t>სოფიო</t>
  </si>
  <si>
    <t>ჯანჯღავა</t>
  </si>
  <si>
    <t>სოფიკო</t>
  </si>
  <si>
    <t>რამიშვილი</t>
  </si>
  <si>
    <t>მეარაყიშვილი</t>
  </si>
  <si>
    <t>გამხიტაშვილი</t>
  </si>
  <si>
    <t>01001050345</t>
  </si>
  <si>
    <t>მესხი</t>
  </si>
  <si>
    <t>ბექა</t>
  </si>
  <si>
    <t>ქავთარია</t>
  </si>
  <si>
    <t>01001080778</t>
  </si>
  <si>
    <t>მარინა</t>
  </si>
  <si>
    <t>მხითარიანი</t>
  </si>
  <si>
    <t>01001046971</t>
  </si>
  <si>
    <t>რენატა</t>
  </si>
  <si>
    <t>ფერაძე</t>
  </si>
  <si>
    <t>01001002860</t>
  </si>
  <si>
    <t>მარიამი</t>
  </si>
  <si>
    <t>ხიზანიშვილი</t>
  </si>
  <si>
    <t>ლომიძე</t>
  </si>
  <si>
    <t>01001085908</t>
  </si>
  <si>
    <t>ყიფშიძე</t>
  </si>
  <si>
    <t>ალა</t>
  </si>
  <si>
    <t>მელკონიანი</t>
  </si>
  <si>
    <t>01001077521</t>
  </si>
  <si>
    <t>ჩხეიძე</t>
  </si>
  <si>
    <t>01001099997</t>
  </si>
  <si>
    <t>ადამაშვილი</t>
  </si>
  <si>
    <t>01001083249</t>
  </si>
  <si>
    <t>ხათუნა</t>
  </si>
  <si>
    <t>მუხადგვერდელი</t>
  </si>
  <si>
    <t>ლუკა</t>
  </si>
  <si>
    <t>სადაღაშვილი</t>
  </si>
  <si>
    <t>01001088182</t>
  </si>
  <si>
    <t>ბულაშვილი</t>
  </si>
  <si>
    <t>01001090308</t>
  </si>
  <si>
    <t>პაპიაშვილი</t>
  </si>
  <si>
    <t>01001074343</t>
  </si>
  <si>
    <t>ხაჩიძე</t>
  </si>
  <si>
    <t>მამალაძე</t>
  </si>
  <si>
    <t>01605045834</t>
  </si>
  <si>
    <t>ჯანჯალაშვილი</t>
  </si>
  <si>
    <t>01001079148</t>
  </si>
  <si>
    <t>ნიკოლოზ</t>
  </si>
  <si>
    <t>კვერნაძე</t>
  </si>
  <si>
    <t>01008055163</t>
  </si>
  <si>
    <t>01001093122</t>
  </si>
  <si>
    <t>მარო</t>
  </si>
  <si>
    <t>ბოლქვაძე-ზოიძე</t>
  </si>
  <si>
    <t>რამაზ</t>
  </si>
  <si>
    <t>დარჩიძე</t>
  </si>
  <si>
    <t>ქრისტინა</t>
  </si>
  <si>
    <t>ბათაძე</t>
  </si>
  <si>
    <t>მიქელაძე</t>
  </si>
  <si>
    <t>ჯანო</t>
  </si>
  <si>
    <t>ბერიძე</t>
  </si>
  <si>
    <t>გედი</t>
  </si>
  <si>
    <t>ჟუჟუნა</t>
  </si>
  <si>
    <t>ბოლქვაძე</t>
  </si>
  <si>
    <t>დავითაძე</t>
  </si>
  <si>
    <t>კეკელიძე</t>
  </si>
  <si>
    <t>რომან</t>
  </si>
  <si>
    <t>გოგრაჭაძე</t>
  </si>
  <si>
    <t>ღლიღვაშვილი</t>
  </si>
  <si>
    <t>ტოკლიკიშვილი</t>
  </si>
  <si>
    <t>კურტანიძე</t>
  </si>
  <si>
    <t>ხარაშვილი</t>
  </si>
  <si>
    <t>ივანაური</t>
  </si>
  <si>
    <t>სულაქველიძე</t>
  </si>
  <si>
    <t>ალიკა</t>
  </si>
  <si>
    <t>ჭაჭაშვილი</t>
  </si>
  <si>
    <t>ქევხიშვილი</t>
  </si>
  <si>
    <t>ბოსტაშვილი</t>
  </si>
  <si>
    <t>ჯანგულაშვილი</t>
  </si>
  <si>
    <t>მესხიშვილი</t>
  </si>
  <si>
    <t>ნანდოშვილი</t>
  </si>
  <si>
    <t>თამაზაშვილი</t>
  </si>
  <si>
    <t>ძნელაშვილი</t>
  </si>
  <si>
    <t>რევაზი</t>
  </si>
  <si>
    <t>ჯანიაშვილი</t>
  </si>
  <si>
    <t>ია</t>
  </si>
  <si>
    <t>ყალაბეგიშვილი</t>
  </si>
  <si>
    <t>მჭედლიშვილი</t>
  </si>
  <si>
    <t>ინა</t>
  </si>
  <si>
    <t>არსენი</t>
  </si>
  <si>
    <t>მიდელაშვილი</t>
  </si>
  <si>
    <t>ფეიქრიშვილი</t>
  </si>
  <si>
    <t>გოჩელაშვილი</t>
  </si>
  <si>
    <t>კუბლაშვილი</t>
  </si>
  <si>
    <t>ლეჟავა</t>
  </si>
  <si>
    <t>მიხეილი</t>
  </si>
  <si>
    <t>გაბრიჭიძე</t>
  </si>
  <si>
    <t>მალხაზი</t>
  </si>
  <si>
    <t>ბუცხრიკიძე</t>
  </si>
  <si>
    <t>ნესტანი</t>
  </si>
  <si>
    <t>ზოია</t>
  </si>
  <si>
    <t>ბოკუჩავა</t>
  </si>
  <si>
    <t>თინიკო</t>
  </si>
  <si>
    <t>მოსიაშვილი</t>
  </si>
  <si>
    <t>კეზევაძე</t>
  </si>
  <si>
    <t>დიეგო</t>
  </si>
  <si>
    <t>ბრეგაძე</t>
  </si>
  <si>
    <t>ალავიძე</t>
  </si>
  <si>
    <t>ფრიდონი</t>
  </si>
  <si>
    <t>უკლება</t>
  </si>
  <si>
    <t>მაწკეპლაძე</t>
  </si>
  <si>
    <t>ცნობილაძე</t>
  </si>
  <si>
    <t>მირზა</t>
  </si>
  <si>
    <t>ნადირაშვილი</t>
  </si>
  <si>
    <t>გრიგოლი</t>
  </si>
  <si>
    <t>გვენეტაძე</t>
  </si>
  <si>
    <t>21001013410</t>
  </si>
  <si>
    <t xml:space="preserve">ირინა </t>
  </si>
  <si>
    <t>კოტუა</t>
  </si>
  <si>
    <t>მინაშვილი</t>
  </si>
  <si>
    <t>01017056711</t>
  </si>
  <si>
    <t>გელაშვილი</t>
  </si>
  <si>
    <t>ბერაძე</t>
  </si>
  <si>
    <t>01008059679</t>
  </si>
  <si>
    <t>გრძელიძე</t>
  </si>
  <si>
    <t>01027028724</t>
  </si>
  <si>
    <t>ნანა</t>
  </si>
  <si>
    <t>ნუცუბიძე</t>
  </si>
  <si>
    <t>01008022751</t>
  </si>
  <si>
    <t>მგელაძე</t>
  </si>
  <si>
    <t>ლაშა</t>
  </si>
  <si>
    <t>ავალიშვილი</t>
  </si>
  <si>
    <t>ანნა</t>
  </si>
  <si>
    <t>ქართლელიშვილი</t>
  </si>
  <si>
    <t>ცოტნე</t>
  </si>
  <si>
    <t>პატარიძე</t>
  </si>
  <si>
    <t>გოქაძე</t>
  </si>
  <si>
    <t>რობაქიძე</t>
  </si>
  <si>
    <t>01011095654</t>
  </si>
  <si>
    <t>ვიოლეტა</t>
  </si>
  <si>
    <t>ნოდია</t>
  </si>
  <si>
    <t>შუშანა</t>
  </si>
  <si>
    <t>მაცაბერიძე</t>
  </si>
  <si>
    <t>მონიკა</t>
  </si>
  <si>
    <t>დარასელია</t>
  </si>
  <si>
    <t>01008059023</t>
  </si>
  <si>
    <t>ხვიჩია</t>
  </si>
  <si>
    <t>01011087453</t>
  </si>
  <si>
    <t>ხუნდაძე</t>
  </si>
  <si>
    <t>01024071746</t>
  </si>
  <si>
    <t>ინდირა</t>
  </si>
  <si>
    <t>კვანჭიანი</t>
  </si>
  <si>
    <t>თინა</t>
  </si>
  <si>
    <t>კახოიძე</t>
  </si>
  <si>
    <t>გულიაშვილი</t>
  </si>
  <si>
    <t>01008058637</t>
  </si>
  <si>
    <t>გერასიმე</t>
  </si>
  <si>
    <t>სალუქვაძე</t>
  </si>
  <si>
    <t>01008051596</t>
  </si>
  <si>
    <t>გვარამაძე</t>
  </si>
  <si>
    <t>01024081977</t>
  </si>
  <si>
    <t>ნუცა</t>
  </si>
  <si>
    <t>ქვარცხავა</t>
  </si>
  <si>
    <t>ლადო</t>
  </si>
  <si>
    <t>ნათიძე</t>
  </si>
  <si>
    <t>თორნიკე</t>
  </si>
  <si>
    <t>პაპავა</t>
  </si>
  <si>
    <t>01011091854</t>
  </si>
  <si>
    <t>მარკოზაშვილი</t>
  </si>
  <si>
    <t>01030020891</t>
  </si>
  <si>
    <t>შველიძე</t>
  </si>
  <si>
    <t>01024078955</t>
  </si>
  <si>
    <t>ლუარა</t>
  </si>
  <si>
    <t>ბარკალაია</t>
  </si>
  <si>
    <t>01024055771</t>
  </si>
  <si>
    <t>მათე</t>
  </si>
  <si>
    <t>01024083064</t>
  </si>
  <si>
    <t>ასანიძე</t>
  </si>
  <si>
    <t>01019051453</t>
  </si>
  <si>
    <t>თვარაძე</t>
  </si>
  <si>
    <t>01008058448</t>
  </si>
  <si>
    <t>ასმათ</t>
  </si>
  <si>
    <t>სამუშია</t>
  </si>
  <si>
    <t>ბარბაქაძე</t>
  </si>
  <si>
    <t>ნაროუშვილი</t>
  </si>
  <si>
    <t>სამირა</t>
  </si>
  <si>
    <t>ახმედოვა</t>
  </si>
  <si>
    <t>12001029045</t>
  </si>
  <si>
    <t>თამილა</t>
  </si>
  <si>
    <t>შეროზია</t>
  </si>
  <si>
    <t>დანიელიძე</t>
  </si>
  <si>
    <t>01008057322</t>
  </si>
  <si>
    <t>01011086114</t>
  </si>
  <si>
    <t>ქრისტინე</t>
  </si>
  <si>
    <t>ჯურხაძე</t>
  </si>
  <si>
    <t>ნადეჟდა</t>
  </si>
  <si>
    <t>კიკოლაძე</t>
  </si>
  <si>
    <t>01008038376</t>
  </si>
  <si>
    <t>სიჭინავა</t>
  </si>
  <si>
    <t>საჯაია</t>
  </si>
  <si>
    <t>01005030609</t>
  </si>
  <si>
    <t>დვალი</t>
  </si>
  <si>
    <t>01009023419</t>
  </si>
  <si>
    <t>რამინაშვილი</t>
  </si>
  <si>
    <t>01024087007</t>
  </si>
  <si>
    <t>01008044344</t>
  </si>
  <si>
    <t>ბროკიშვილი</t>
  </si>
  <si>
    <t>01008055256</t>
  </si>
  <si>
    <t>ინგა</t>
  </si>
  <si>
    <t>ანსიანი</t>
  </si>
  <si>
    <t>შორენა</t>
  </si>
  <si>
    <t>შანშიაშვილი</t>
  </si>
  <si>
    <t>01008056992</t>
  </si>
  <si>
    <t>მითაიშვილი</t>
  </si>
  <si>
    <t>01008012762</t>
  </si>
  <si>
    <t>ბეჟანიშვილი</t>
  </si>
  <si>
    <t>01005015938</t>
  </si>
  <si>
    <t>ასიტოვი-ხურცილავა</t>
  </si>
  <si>
    <t>01035000317</t>
  </si>
  <si>
    <t>ლევანი</t>
  </si>
  <si>
    <t>ქუმსიშვილი</t>
  </si>
  <si>
    <t>01019087661</t>
  </si>
  <si>
    <t>ლაურა</t>
  </si>
  <si>
    <t>ჯაჯვანი</t>
  </si>
  <si>
    <t>მალიაძე</t>
  </si>
  <si>
    <t>ქანდაურიშვილი</t>
  </si>
  <si>
    <t>ვახტანგი</t>
  </si>
  <si>
    <t>პოსოშვილი</t>
  </si>
  <si>
    <t>მარი</t>
  </si>
  <si>
    <t>სუხიტაშვილი</t>
  </si>
  <si>
    <t>მაყვალა</t>
  </si>
  <si>
    <t>თავდგირიძე</t>
  </si>
  <si>
    <t>ჯეირანაშვილი</t>
  </si>
  <si>
    <t>ბალიაშვილი</t>
  </si>
  <si>
    <t>ჟამურაშვილი</t>
  </si>
  <si>
    <t>ზაზა</t>
  </si>
  <si>
    <t>ზაალიშვილი</t>
  </si>
  <si>
    <t>კოკოლაძე</t>
  </si>
  <si>
    <t>ქვაჭრელიშვილი</t>
  </si>
  <si>
    <t>პატიაშვილი</t>
  </si>
  <si>
    <t>ლომაია</t>
  </si>
  <si>
    <t>ესებუა</t>
  </si>
  <si>
    <t>01031000425</t>
  </si>
  <si>
    <t>არექნაზან</t>
  </si>
  <si>
    <t>მინასიანი</t>
  </si>
  <si>
    <t>01008004797</t>
  </si>
  <si>
    <t>სტელა</t>
  </si>
  <si>
    <t>ზარიძე</t>
  </si>
  <si>
    <t>01030018572</t>
  </si>
  <si>
    <t>ელისე</t>
  </si>
  <si>
    <t>გეგენავა</t>
  </si>
  <si>
    <t>კოტორაშვილი</t>
  </si>
  <si>
    <t>01005040250</t>
  </si>
  <si>
    <t>აიდა</t>
  </si>
  <si>
    <t>კაუდერ</t>
  </si>
  <si>
    <t>01011026958</t>
  </si>
  <si>
    <t>მუმლაძე</t>
  </si>
  <si>
    <t>01030035413</t>
  </si>
  <si>
    <t>გურეშიძე</t>
  </si>
  <si>
    <t>ოქრუაშვილი</t>
  </si>
  <si>
    <t>გიგლა</t>
  </si>
  <si>
    <t>ჟორჟოლიანი</t>
  </si>
  <si>
    <t>მერი</t>
  </si>
  <si>
    <t>გვალია</t>
  </si>
  <si>
    <t>01034003793</t>
  </si>
  <si>
    <t>ხელაშვილი</t>
  </si>
  <si>
    <t>01030053342</t>
  </si>
  <si>
    <t>ჯაჭვლიანი</t>
  </si>
  <si>
    <t>01030049684</t>
  </si>
  <si>
    <t>ეველინა</t>
  </si>
  <si>
    <t>მურადოვი</t>
  </si>
  <si>
    <t>01034002285</t>
  </si>
  <si>
    <t>ბიძინაშვილი</t>
  </si>
  <si>
    <t>01030051530</t>
  </si>
  <si>
    <t>ფილოსანიძე</t>
  </si>
  <si>
    <t>01008050332</t>
  </si>
  <si>
    <t>ღვინიაშვილი</t>
  </si>
  <si>
    <t>სოლომონი</t>
  </si>
  <si>
    <t>ზამთარაძე</t>
  </si>
  <si>
    <t>01030031545</t>
  </si>
  <si>
    <t>გეჯაძე</t>
  </si>
  <si>
    <t>01030020848</t>
  </si>
  <si>
    <t>ქოჩორაშვილი</t>
  </si>
  <si>
    <t>01011064851</t>
  </si>
  <si>
    <t>შეყილაძე</t>
  </si>
  <si>
    <t>ოქროპირიძე-გევორქიანი</t>
  </si>
  <si>
    <t>შუკაკიძე</t>
  </si>
  <si>
    <t>თინათინ</t>
  </si>
  <si>
    <t>ცანკაშვილი</t>
  </si>
  <si>
    <t>ლიანა</t>
  </si>
  <si>
    <t>მორჩაძე</t>
  </si>
  <si>
    <t>01030048085</t>
  </si>
  <si>
    <t>ბასიშვილი</t>
  </si>
  <si>
    <t>დევის</t>
  </si>
  <si>
    <t>ლომია</t>
  </si>
  <si>
    <t>29001000345</t>
  </si>
  <si>
    <t>ვიქტორ</t>
  </si>
  <si>
    <t>პანიუკოვი</t>
  </si>
  <si>
    <t>01030011266</t>
  </si>
  <si>
    <t>ურიადმყოფელი</t>
  </si>
  <si>
    <t>01011070376</t>
  </si>
  <si>
    <t>მუნჯიშვილი</t>
  </si>
  <si>
    <t>62002000403</t>
  </si>
  <si>
    <t>ნიკა</t>
  </si>
  <si>
    <t>საფაროვი</t>
  </si>
  <si>
    <t>01005042252</t>
  </si>
  <si>
    <t>მარგველაშვილი</t>
  </si>
  <si>
    <t>ჯაბიაშვილი</t>
  </si>
  <si>
    <t>01004000744</t>
  </si>
  <si>
    <t>მასხარაშვილი</t>
  </si>
  <si>
    <t>მაზმიშვილი</t>
  </si>
  <si>
    <t>05901013776</t>
  </si>
  <si>
    <t>ჯავახიძე</t>
  </si>
  <si>
    <t>ელისო</t>
  </si>
  <si>
    <t>ძნელაძე</t>
  </si>
  <si>
    <t>მოსესოვი</t>
  </si>
  <si>
    <t>გოგოლაძე</t>
  </si>
  <si>
    <t>მისაგ</t>
  </si>
  <si>
    <t>ადამიან</t>
  </si>
  <si>
    <t>შაყულაშვილი</t>
  </si>
  <si>
    <t>ეკატერინე</t>
  </si>
  <si>
    <t>მაღრაძე</t>
  </si>
  <si>
    <t>ნატალია</t>
  </si>
  <si>
    <t>ჩადუნელი</t>
  </si>
  <si>
    <t>კუჟმიანი</t>
  </si>
  <si>
    <t>პარფენა</t>
  </si>
  <si>
    <t>პოშნახოვი</t>
  </si>
  <si>
    <t>პაქსაშვილი</t>
  </si>
  <si>
    <t>შუბითიძე</t>
  </si>
  <si>
    <t>ტატო</t>
  </si>
  <si>
    <t xml:space="preserve">ვალერიან </t>
  </si>
  <si>
    <t>01005005602</t>
  </si>
  <si>
    <t>ჩიხლაძე</t>
  </si>
  <si>
    <t>01001022536</t>
  </si>
  <si>
    <t>უშანგი</t>
  </si>
  <si>
    <t>ზარეკიძე</t>
  </si>
  <si>
    <t>01034003614</t>
  </si>
  <si>
    <t>მანთიძე</t>
  </si>
  <si>
    <t>01005039084</t>
  </si>
  <si>
    <t>კარინე</t>
  </si>
  <si>
    <t>აივაზიანი</t>
  </si>
  <si>
    <t>01005003470</t>
  </si>
  <si>
    <t>ქობალია</t>
  </si>
  <si>
    <t>კუდავა</t>
  </si>
  <si>
    <t>01030033450</t>
  </si>
  <si>
    <t>ელოშვილი</t>
  </si>
  <si>
    <t>01025019080</t>
  </si>
  <si>
    <t>შუშანია</t>
  </si>
  <si>
    <t>01002001929</t>
  </si>
  <si>
    <t>ხუბუა</t>
  </si>
  <si>
    <t>მეგი</t>
  </si>
  <si>
    <t>ხაბეიშვილი</t>
  </si>
  <si>
    <t>01019025462</t>
  </si>
  <si>
    <t>ანდღულაძე</t>
  </si>
  <si>
    <t>01005043037</t>
  </si>
  <si>
    <t>ქურდაძე</t>
  </si>
  <si>
    <t>01007007266</t>
  </si>
  <si>
    <t>დანელია</t>
  </si>
  <si>
    <t>ქოქაშვილი</t>
  </si>
  <si>
    <t>01019071269</t>
  </si>
  <si>
    <t>გამყრელიძე</t>
  </si>
  <si>
    <t>01009001125</t>
  </si>
  <si>
    <t>ენუქიძე</t>
  </si>
  <si>
    <t>01005018382</t>
  </si>
  <si>
    <t>მუხრანი</t>
  </si>
  <si>
    <t>ბაკურიძე</t>
  </si>
  <si>
    <t>რამაზი</t>
  </si>
  <si>
    <t>ოქროჯანაშვილი</t>
  </si>
  <si>
    <t>01012008373</t>
  </si>
  <si>
    <t>01005028791</t>
  </si>
  <si>
    <t>ჩიქოვანი</t>
  </si>
  <si>
    <t>01007008902</t>
  </si>
  <si>
    <t>ზურაბ</t>
  </si>
  <si>
    <t>კვანტალიანი</t>
  </si>
  <si>
    <t>01005031141</t>
  </si>
  <si>
    <t>ლომინაძე</t>
  </si>
  <si>
    <t>01007012795</t>
  </si>
  <si>
    <t>ასიკაინენ</t>
  </si>
  <si>
    <t>ნუგზარი</t>
  </si>
  <si>
    <t>01007002265</t>
  </si>
  <si>
    <t>ბიბილაშვილი</t>
  </si>
  <si>
    <t>ფრანგიშვილი</t>
  </si>
  <si>
    <t>ტაგანაშვილი</t>
  </si>
  <si>
    <t>01019070865</t>
  </si>
  <si>
    <t>ჩხაიძე</t>
  </si>
  <si>
    <t>01005016434</t>
  </si>
  <si>
    <t>ბეჟუაშვილი</t>
  </si>
  <si>
    <t>01006017968</t>
  </si>
  <si>
    <t>01017041182</t>
  </si>
  <si>
    <t>01005023320</t>
  </si>
  <si>
    <t>ცირა</t>
  </si>
  <si>
    <t>ლაგვილავა</t>
  </si>
  <si>
    <t>ნატა</t>
  </si>
  <si>
    <t>ქიმბარიშვილი</t>
  </si>
  <si>
    <t>01005042757</t>
  </si>
  <si>
    <t>ბაგრატიანი</t>
  </si>
  <si>
    <t>01005041526</t>
  </si>
  <si>
    <t>ცარციძე</t>
  </si>
  <si>
    <t>01005024022</t>
  </si>
  <si>
    <t>თამუნა</t>
  </si>
  <si>
    <t>წულაია</t>
  </si>
  <si>
    <t>ზედელაშვილი</t>
  </si>
  <si>
    <t>01006004301</t>
  </si>
  <si>
    <t>01917058535</t>
  </si>
  <si>
    <t>აღდგომელაშვილი</t>
  </si>
  <si>
    <t xml:space="preserve">კოსტანტინე </t>
  </si>
  <si>
    <t>ჯავახია</t>
  </si>
  <si>
    <t>გუჯაბიძე</t>
  </si>
  <si>
    <t>01011091569</t>
  </si>
  <si>
    <t>გოდერძიშვილი</t>
  </si>
  <si>
    <t>01011046541</t>
  </si>
  <si>
    <t>დოღონაძე</t>
  </si>
  <si>
    <t>სვეტლანა</t>
  </si>
  <si>
    <t>აგაბაბიანი</t>
  </si>
  <si>
    <t>01027059680</t>
  </si>
  <si>
    <t>ფოჩხიძე</t>
  </si>
  <si>
    <t>01011061021</t>
  </si>
  <si>
    <t>01011038584</t>
  </si>
  <si>
    <t>ბედიანაშვილი</t>
  </si>
  <si>
    <t>01013001633</t>
  </si>
  <si>
    <t>თამაზ</t>
  </si>
  <si>
    <t>ადანაია</t>
  </si>
  <si>
    <t>01011003289</t>
  </si>
  <si>
    <t>ანთაძე</t>
  </si>
  <si>
    <t>01011051988</t>
  </si>
  <si>
    <t>პეტრიაშვილი</t>
  </si>
  <si>
    <t>01011063970</t>
  </si>
  <si>
    <t>ვეშაპიძე</t>
  </si>
  <si>
    <t>01014003322</t>
  </si>
  <si>
    <t>წერეთელი</t>
  </si>
  <si>
    <t>01014006174</t>
  </si>
  <si>
    <t>ზურიკო</t>
  </si>
  <si>
    <t>გოგოხია</t>
  </si>
  <si>
    <t>გოგიაშვილი</t>
  </si>
  <si>
    <t>01411105957</t>
  </si>
  <si>
    <t>დათუნაშვილი</t>
  </si>
  <si>
    <t>01011014583</t>
  </si>
  <si>
    <t>კომახიძე</t>
  </si>
  <si>
    <t>შელია</t>
  </si>
  <si>
    <t>01011096490</t>
  </si>
  <si>
    <t>ჩხეტიანი</t>
  </si>
  <si>
    <t>01011087554</t>
  </si>
  <si>
    <t>დათო</t>
  </si>
  <si>
    <t>01027068739</t>
  </si>
  <si>
    <t>ღურჯია</t>
  </si>
  <si>
    <t>სიმონიანი</t>
  </si>
  <si>
    <t>01027067241</t>
  </si>
  <si>
    <t>ხუდავერდოვი</t>
  </si>
  <si>
    <t>01011082749</t>
  </si>
  <si>
    <t>სამსონია</t>
  </si>
  <si>
    <t>01011083368</t>
  </si>
  <si>
    <t>01011040488</t>
  </si>
  <si>
    <t>კუტიბაშვილი</t>
  </si>
  <si>
    <t>კარაპეტიან</t>
  </si>
  <si>
    <t>01011091080</t>
  </si>
  <si>
    <t>გურამ</t>
  </si>
  <si>
    <t>ოდიკაძე</t>
  </si>
  <si>
    <t>01011089992</t>
  </si>
  <si>
    <t>ლალიაშვილი</t>
  </si>
  <si>
    <t>01011028549</t>
  </si>
  <si>
    <t>ოქსანა</t>
  </si>
  <si>
    <t>სტრომ</t>
  </si>
  <si>
    <t>01013008028</t>
  </si>
  <si>
    <t>ახვლედიანი</t>
  </si>
  <si>
    <t>01001036667</t>
  </si>
  <si>
    <t>მაჭავარიანი</t>
  </si>
  <si>
    <t>არუთინოვი</t>
  </si>
  <si>
    <t>01012027467</t>
  </si>
  <si>
    <t>კეთილაძე</t>
  </si>
  <si>
    <t>ჩოგოვაძე</t>
  </si>
  <si>
    <t>01012023721</t>
  </si>
  <si>
    <t>ცეკვავა</t>
  </si>
  <si>
    <t>რატი</t>
  </si>
  <si>
    <t>მამესწარაშვილი</t>
  </si>
  <si>
    <t>01011083870</t>
  </si>
  <si>
    <t>ამარიანი</t>
  </si>
  <si>
    <t>01011075456</t>
  </si>
  <si>
    <t>ფარულავა</t>
  </si>
  <si>
    <t>01006007113</t>
  </si>
  <si>
    <t>ხოჯანაშვილი</t>
  </si>
  <si>
    <t>01013017108</t>
  </si>
  <si>
    <t>მურჯიკნელი</t>
  </si>
  <si>
    <t>01011089813</t>
  </si>
  <si>
    <t>მესტოიანი</t>
  </si>
  <si>
    <t>01011090763</t>
  </si>
  <si>
    <t>ინეზა</t>
  </si>
  <si>
    <t>გასპარიანი</t>
  </si>
  <si>
    <t>01030042986</t>
  </si>
  <si>
    <t>ოგანესიანი</t>
  </si>
  <si>
    <t>01016003638</t>
  </si>
  <si>
    <t>თოდრია</t>
  </si>
  <si>
    <t>01011083205</t>
  </si>
  <si>
    <t>ირინა</t>
  </si>
  <si>
    <t>გრიგორიანი</t>
  </si>
  <si>
    <t>01008054741</t>
  </si>
  <si>
    <t>სესილი</t>
  </si>
  <si>
    <t>არღუთაშვილი</t>
  </si>
  <si>
    <t>01011082905</t>
  </si>
  <si>
    <t>დიდებაშვილი</t>
  </si>
  <si>
    <t>01011023516</t>
  </si>
  <si>
    <t>01011089450</t>
  </si>
  <si>
    <t>იაკობაშვილი</t>
  </si>
  <si>
    <t>01014001771</t>
  </si>
  <si>
    <t>იმნაძე</t>
  </si>
  <si>
    <t>01011075603</t>
  </si>
  <si>
    <t>მაჭარაშვილი</t>
  </si>
  <si>
    <t>ჟივიძე</t>
  </si>
  <si>
    <t>ტატიური</t>
  </si>
  <si>
    <t>რუსუდან</t>
  </si>
  <si>
    <t>ნარიმანიძე</t>
  </si>
  <si>
    <t>მანძულაშვილი</t>
  </si>
  <si>
    <t>სოზიაშვილი</t>
  </si>
  <si>
    <t>გოლოშვილი</t>
  </si>
  <si>
    <t>ელიაშვილი</t>
  </si>
  <si>
    <t>ტატუაშვილი</t>
  </si>
  <si>
    <t>მჭედელაძე</t>
  </si>
  <si>
    <t>იზა</t>
  </si>
  <si>
    <t>აფციაური</t>
  </si>
  <si>
    <t>ღუნაშვილი</t>
  </si>
  <si>
    <t>გორდაძე</t>
  </si>
  <si>
    <t>ლილი</t>
  </si>
  <si>
    <t>ჭინჭარაული</t>
  </si>
  <si>
    <t>არჩილი</t>
  </si>
  <si>
    <t>მუხიგულაშვილი</t>
  </si>
  <si>
    <t>მაზანაშვილი</t>
  </si>
  <si>
    <t>გიგაური</t>
  </si>
  <si>
    <t>იმედი</t>
  </si>
  <si>
    <t>ოთარაშვილი</t>
  </si>
  <si>
    <t>სეირან</t>
  </si>
  <si>
    <t>ნალბანდიან</t>
  </si>
  <si>
    <t>ავეტიკ</t>
  </si>
  <si>
    <t>მხითარიან</t>
  </si>
  <si>
    <t>გაგიკ</t>
  </si>
  <si>
    <t>მანველიან</t>
  </si>
  <si>
    <t>ცინარიძე</t>
  </si>
  <si>
    <t>მნაცაკან</t>
  </si>
  <si>
    <t>ბაბოიან</t>
  </si>
  <si>
    <t>ვლადიმირ</t>
  </si>
  <si>
    <t>ჩობანიან</t>
  </si>
  <si>
    <t>ენგელს</t>
  </si>
  <si>
    <t>ხანჯიან</t>
  </si>
  <si>
    <t>კოირუნ</t>
  </si>
  <si>
    <t>ანტონიან</t>
  </si>
  <si>
    <t>რიმა</t>
  </si>
  <si>
    <t>ბაღოიან</t>
  </si>
  <si>
    <t>სლავიკ</t>
  </si>
  <si>
    <t>ვარჟაპეტიან</t>
  </si>
  <si>
    <t>არტურ</t>
  </si>
  <si>
    <t>ეზეკიან</t>
  </si>
  <si>
    <t>არტიომ</t>
  </si>
  <si>
    <t>ბდოიან</t>
  </si>
  <si>
    <t>მარჯანიძე</t>
  </si>
  <si>
    <t>მძინარაშვილი</t>
  </si>
  <si>
    <t>ლამარა</t>
  </si>
  <si>
    <t>ოქროაშვილი</t>
  </si>
  <si>
    <t>ანზორ</t>
  </si>
  <si>
    <t>ლურსმანაშვილი</t>
  </si>
  <si>
    <t>ხუციშვილი</t>
  </si>
  <si>
    <t>გულიკაშვილი</t>
  </si>
  <si>
    <t>გრძელიშვილი</t>
  </si>
  <si>
    <t>ბერძენიშვილი</t>
  </si>
  <si>
    <t>ელბაქიძე</t>
  </si>
  <si>
    <t>ჯიოშვილი</t>
  </si>
  <si>
    <t>ხანიშვილი</t>
  </si>
  <si>
    <t>ლიკა</t>
  </si>
  <si>
    <t>ოსაძე</t>
  </si>
  <si>
    <t>გოგიჩაშვილი</t>
  </si>
  <si>
    <t>ეკალაძე</t>
  </si>
  <si>
    <t>ალანია</t>
  </si>
  <si>
    <t>01025006814</t>
  </si>
  <si>
    <t>01024061579</t>
  </si>
  <si>
    <t>ოლია</t>
  </si>
  <si>
    <t>წვერავა</t>
  </si>
  <si>
    <t>01026015733</t>
  </si>
  <si>
    <t>კაკაშვილი</t>
  </si>
  <si>
    <t>01026003397</t>
  </si>
  <si>
    <t>ქეთინო</t>
  </si>
  <si>
    <t>მუმლაური</t>
  </si>
  <si>
    <t>01024063820</t>
  </si>
  <si>
    <t>კვირაია</t>
  </si>
  <si>
    <t>ასათიანი</t>
  </si>
  <si>
    <t>01026011879</t>
  </si>
  <si>
    <t>ლანა</t>
  </si>
  <si>
    <t>ედიბერიძე</t>
  </si>
  <si>
    <t>01024085799</t>
  </si>
  <si>
    <t>01026000964</t>
  </si>
  <si>
    <t>ძინძიბაძე</t>
  </si>
  <si>
    <t>01024011333</t>
  </si>
  <si>
    <t>ქებაძე</t>
  </si>
  <si>
    <t>01024083832</t>
  </si>
  <si>
    <t>01007013751</t>
  </si>
  <si>
    <t>01024020221</t>
  </si>
  <si>
    <t>ზარნაძე</t>
  </si>
  <si>
    <t>01024085052</t>
  </si>
  <si>
    <t>ბრეგვაძე</t>
  </si>
  <si>
    <t>01008025022</t>
  </si>
  <si>
    <t>01024079206</t>
  </si>
  <si>
    <t>ბითაძე</t>
  </si>
  <si>
    <t>01024006755</t>
  </si>
  <si>
    <t>01024039964</t>
  </si>
  <si>
    <t>ძაგანაშვილი</t>
  </si>
  <si>
    <t>01024048340</t>
  </si>
  <si>
    <t>ჟღენტი</t>
  </si>
  <si>
    <t>01008000375</t>
  </si>
  <si>
    <t>კახა</t>
  </si>
  <si>
    <t>სიხარულიძე</t>
  </si>
  <si>
    <t>01024082346</t>
  </si>
  <si>
    <t>ტატიშვილი</t>
  </si>
  <si>
    <t>01024039801</t>
  </si>
  <si>
    <t>ლეილა</t>
  </si>
  <si>
    <t>ახმედოვი</t>
  </si>
  <si>
    <t>01025009069</t>
  </si>
  <si>
    <t>ლაზარე</t>
  </si>
  <si>
    <t>ერქომაიშვილი</t>
  </si>
  <si>
    <t>01024082120</t>
  </si>
  <si>
    <t>ნუგზარ</t>
  </si>
  <si>
    <t>სხილაძე</t>
  </si>
  <si>
    <t>01024056181</t>
  </si>
  <si>
    <t>01024079304</t>
  </si>
  <si>
    <t>01024083069</t>
  </si>
  <si>
    <t>ტუღუში</t>
  </si>
  <si>
    <t>01024082243</t>
  </si>
  <si>
    <t>იუსტინე</t>
  </si>
  <si>
    <t>01025000359</t>
  </si>
  <si>
    <t>წითელაშვილი</t>
  </si>
  <si>
    <t>01025014101</t>
  </si>
  <si>
    <t>თეთრუაშვილი</t>
  </si>
  <si>
    <t>01024066457</t>
  </si>
  <si>
    <t>შაღაშვილი</t>
  </si>
  <si>
    <t>01024063756</t>
  </si>
  <si>
    <t>რაზმაძე</t>
  </si>
  <si>
    <t>01024064897</t>
  </si>
  <si>
    <t>არეშიძე</t>
  </si>
  <si>
    <t>01024061782</t>
  </si>
  <si>
    <t>მძელური</t>
  </si>
  <si>
    <t>01024062638</t>
  </si>
  <si>
    <t>დიანა</t>
  </si>
  <si>
    <t>ფარემუზაშვილი</t>
  </si>
  <si>
    <t>01024066208</t>
  </si>
  <si>
    <t>ჩიქობავა</t>
  </si>
  <si>
    <t>01025014119</t>
  </si>
  <si>
    <t>გრიგალაშვილი</t>
  </si>
  <si>
    <t>01024078126</t>
  </si>
  <si>
    <t>უჩა</t>
  </si>
  <si>
    <t>01026003261</t>
  </si>
  <si>
    <t>ვასილ</t>
  </si>
  <si>
    <t>ფირიაშვილი</t>
  </si>
  <si>
    <t>აბრამიშვილი</t>
  </si>
  <si>
    <t>01024083060</t>
  </si>
  <si>
    <t>გენადი</t>
  </si>
  <si>
    <t>ქუცნიაშვილი</t>
  </si>
  <si>
    <t>ბროლაძე</t>
  </si>
  <si>
    <t>რუსტამ</t>
  </si>
  <si>
    <t>ასლანოვი</t>
  </si>
  <si>
    <t>01024077666</t>
  </si>
  <si>
    <t>ჯულიეტა</t>
  </si>
  <si>
    <t>კვირკველია</t>
  </si>
  <si>
    <t>დარბაიძე</t>
  </si>
  <si>
    <t>01026007679</t>
  </si>
  <si>
    <t>01026015031</t>
  </si>
  <si>
    <t>არჩუაძე</t>
  </si>
  <si>
    <t>16001018850</t>
  </si>
  <si>
    <t>ნემსაძე</t>
  </si>
  <si>
    <t>01024090987</t>
  </si>
  <si>
    <t>მაღალდაძე</t>
  </si>
  <si>
    <t>01006008252</t>
  </si>
  <si>
    <t>ნაცვლიშვილი</t>
  </si>
  <si>
    <t>01004012237</t>
  </si>
  <si>
    <t>მკერვალიშვილი</t>
  </si>
  <si>
    <t>01024083611</t>
  </si>
  <si>
    <t>გაზაშვილი</t>
  </si>
  <si>
    <t>01026010475</t>
  </si>
  <si>
    <t>მარეხ</t>
  </si>
  <si>
    <t>მელიქიშვილი</t>
  </si>
  <si>
    <t>01006009555</t>
  </si>
  <si>
    <t>იასონ</t>
  </si>
  <si>
    <t>კუხალაშვილი</t>
  </si>
  <si>
    <t>01024050380</t>
  </si>
  <si>
    <t>ბედოშვილი</t>
  </si>
  <si>
    <t>01024051822</t>
  </si>
  <si>
    <t>მუსხელიშვილი</t>
  </si>
  <si>
    <t>01024074492</t>
  </si>
  <si>
    <t>ყალაბეგაშვილი</t>
  </si>
  <si>
    <t>პოლიაკოვი</t>
  </si>
  <si>
    <t>01624092748</t>
  </si>
  <si>
    <t>ბარბარე</t>
  </si>
  <si>
    <t>ბერიშვილი</t>
  </si>
  <si>
    <t>01024089738</t>
  </si>
  <si>
    <t>მახარაძე</t>
  </si>
  <si>
    <t>01024071576</t>
  </si>
  <si>
    <t>წირქვაძე</t>
  </si>
  <si>
    <t>01024082663</t>
  </si>
  <si>
    <t>არაბული</t>
  </si>
  <si>
    <t>01024010849</t>
  </si>
  <si>
    <t>01024082641</t>
  </si>
  <si>
    <t>ლიაშენკო</t>
  </si>
  <si>
    <t>01025013999</t>
  </si>
  <si>
    <t>ელნარა</t>
  </si>
  <si>
    <t>სულეიმანოვა</t>
  </si>
  <si>
    <t>01501128716</t>
  </si>
  <si>
    <t>გაგა</t>
  </si>
  <si>
    <t>თუთარაშვილი</t>
  </si>
  <si>
    <t>ჭიკაძე</t>
  </si>
  <si>
    <t>გოგა</t>
  </si>
  <si>
    <t>საბანაძე</t>
  </si>
  <si>
    <t>ჩოხელი</t>
  </si>
  <si>
    <t>გაბუნია</t>
  </si>
  <si>
    <t>მოდებაძე</t>
  </si>
  <si>
    <t>20001020002</t>
  </si>
  <si>
    <t>თენგიზი</t>
  </si>
  <si>
    <t>გურასპიშვილი</t>
  </si>
  <si>
    <t>ჩიდრაშვილი</t>
  </si>
  <si>
    <t>დული</t>
  </si>
  <si>
    <t>შავგულიძე</t>
  </si>
  <si>
    <t>მურთაზ</t>
  </si>
  <si>
    <t>ჩხვიმიანი</t>
  </si>
  <si>
    <t>62004024345</t>
  </si>
  <si>
    <t>შიუკაშვილი</t>
  </si>
  <si>
    <t>ვერიკო</t>
  </si>
  <si>
    <t>გომურაშვილი</t>
  </si>
  <si>
    <t>ოხანაშვილი</t>
  </si>
  <si>
    <t>მარადი</t>
  </si>
  <si>
    <t>ვაჭრიძე</t>
  </si>
  <si>
    <t>20001043549</t>
  </si>
  <si>
    <t>ზინა</t>
  </si>
  <si>
    <t>გძელიშვილი</t>
  </si>
  <si>
    <t>20001048655</t>
  </si>
  <si>
    <t>გიგინაშვილი</t>
  </si>
  <si>
    <t>ლაიბურიშვილი</t>
  </si>
  <si>
    <t>ციხელაშვილი</t>
  </si>
  <si>
    <t>15001009631</t>
  </si>
  <si>
    <t>კობიაშვილი</t>
  </si>
  <si>
    <t>სანდოშვილი</t>
  </si>
  <si>
    <t>20001067415</t>
  </si>
  <si>
    <t>ფშაველაშვილი</t>
  </si>
  <si>
    <t>20001011737</t>
  </si>
  <si>
    <t>ქიზიყელაშვილი</t>
  </si>
  <si>
    <t>20001058198</t>
  </si>
  <si>
    <t>მზევინარი</t>
  </si>
  <si>
    <t>გაგნიძე</t>
  </si>
  <si>
    <t>ნონიკაშვილი</t>
  </si>
  <si>
    <t>ახალმოსულიშვილი</t>
  </si>
  <si>
    <t>20001060640</t>
  </si>
  <si>
    <t>20001038651</t>
  </si>
  <si>
    <t>გაროზაშვილი</t>
  </si>
  <si>
    <t>ჭოტორლიშვილი</t>
  </si>
  <si>
    <t>20001069516</t>
  </si>
  <si>
    <t>ნასყიდაშვილი</t>
  </si>
  <si>
    <t>გია</t>
  </si>
  <si>
    <t>ირემაძე</t>
  </si>
  <si>
    <t>52701026536</t>
  </si>
  <si>
    <t>ელდარ</t>
  </si>
  <si>
    <t>თავართქილაძე</t>
  </si>
  <si>
    <t>კაკალაძე</t>
  </si>
  <si>
    <t>ვანაძე</t>
  </si>
  <si>
    <t>ალინა</t>
  </si>
  <si>
    <t>ვოსკანიან</t>
  </si>
  <si>
    <t>ამირანი</t>
  </si>
  <si>
    <t>ხოზრევანიძე</t>
  </si>
  <si>
    <t>ვაჰე</t>
  </si>
  <si>
    <t>სიმონიან</t>
  </si>
  <si>
    <t>61009007065</t>
  </si>
  <si>
    <t>ციცინო</t>
  </si>
  <si>
    <t>ჭელიძე</t>
  </si>
  <si>
    <t>61006025049</t>
  </si>
  <si>
    <t>ხვიჩა</t>
  </si>
  <si>
    <t>გულადი</t>
  </si>
  <si>
    <t>საგინაძე</t>
  </si>
  <si>
    <t>არაქელიან</t>
  </si>
  <si>
    <t>52001023970</t>
  </si>
  <si>
    <t>კონცელიძე</t>
  </si>
  <si>
    <t>ღორჯომელაძე</t>
  </si>
  <si>
    <t>ბაზალი</t>
  </si>
  <si>
    <t>სუჯაშვილი</t>
  </si>
  <si>
    <t>დემეტრე</t>
  </si>
  <si>
    <t>ხვთისიაშვილი</t>
  </si>
  <si>
    <t>ბეროშვილი</t>
  </si>
  <si>
    <t>01012005531</t>
  </si>
  <si>
    <t>რუსუდანი</t>
  </si>
  <si>
    <t>ნაპირელი</t>
  </si>
  <si>
    <t>ბაწელაშვილი</t>
  </si>
  <si>
    <t>გურამი</t>
  </si>
  <si>
    <t>გურგენიშვილი</t>
  </si>
  <si>
    <t>ნაზარიანი</t>
  </si>
  <si>
    <t>გოგოსაშვილი</t>
  </si>
  <si>
    <t>ლამზირა</t>
  </si>
  <si>
    <t>ტუსაშვილი</t>
  </si>
  <si>
    <t>მარეხი</t>
  </si>
  <si>
    <t>ბეციაშვილი</t>
  </si>
  <si>
    <t>ზეინაბი</t>
  </si>
  <si>
    <t>ნოზაძე</t>
  </si>
  <si>
    <t>სოფრომაძე</t>
  </si>
  <si>
    <t>მესტიაშვილი</t>
  </si>
  <si>
    <t>სიმონიშვილი</t>
  </si>
  <si>
    <t>ნოდარი</t>
  </si>
  <si>
    <t>მინდორაშვილი</t>
  </si>
  <si>
    <t>ბარნაბიშვილი</t>
  </si>
  <si>
    <t>ირომაშვილი</t>
  </si>
  <si>
    <t>ჯაფოშვილი</t>
  </si>
  <si>
    <t>სიბაშვილი</t>
  </si>
  <si>
    <t>ათუაშვილი</t>
  </si>
  <si>
    <t>ელიზა</t>
  </si>
  <si>
    <t>გორხელაშვილი</t>
  </si>
  <si>
    <t>ზარდიაშვილი</t>
  </si>
  <si>
    <t>ნაზიბროლა</t>
  </si>
  <si>
    <t>ხომასურიძე</t>
  </si>
  <si>
    <t>ჩუგოშვილი</t>
  </si>
  <si>
    <t>01006008662</t>
  </si>
  <si>
    <t>ნიკაჭაძე</t>
  </si>
  <si>
    <t>გაგუა</t>
  </si>
  <si>
    <t>01017003312</t>
  </si>
  <si>
    <t>არჩილ</t>
  </si>
  <si>
    <t>გულისაშვილი</t>
  </si>
  <si>
    <t>01017043395</t>
  </si>
  <si>
    <t>ენდელაძე</t>
  </si>
  <si>
    <t>01001026040</t>
  </si>
  <si>
    <t>ზაქაიძე-ბაქარაშვილი</t>
  </si>
  <si>
    <t>01019075581</t>
  </si>
  <si>
    <t>01024042603</t>
  </si>
  <si>
    <t>ქურხული</t>
  </si>
  <si>
    <t>გუდიაშვილი</t>
  </si>
  <si>
    <t>01015015296</t>
  </si>
  <si>
    <t>01017051553</t>
  </si>
  <si>
    <t>ქადაგიძე</t>
  </si>
  <si>
    <t>01017049494</t>
  </si>
  <si>
    <t>ზაქაიძე</t>
  </si>
  <si>
    <t>01017054760</t>
  </si>
  <si>
    <t>თამარა</t>
  </si>
  <si>
    <t>კილაძე</t>
  </si>
  <si>
    <t>01017057152</t>
  </si>
  <si>
    <t>01017055844</t>
  </si>
  <si>
    <t>დიასამიძე</t>
  </si>
  <si>
    <t>01030020764</t>
  </si>
  <si>
    <t>ფრუიძე</t>
  </si>
  <si>
    <t>04001014330</t>
  </si>
  <si>
    <t>ჩერქეზია</t>
  </si>
  <si>
    <t>01016010450</t>
  </si>
  <si>
    <t>თაბუკაშვილი</t>
  </si>
  <si>
    <t>01017049810</t>
  </si>
  <si>
    <t>დოდო</t>
  </si>
  <si>
    <t>ჯიშიაშვილი</t>
  </si>
  <si>
    <t>01026006187</t>
  </si>
  <si>
    <t>ქვრივიშვილი</t>
  </si>
  <si>
    <t>01017055494</t>
  </si>
  <si>
    <t>ტალეხ</t>
  </si>
  <si>
    <t>გეზალოვი</t>
  </si>
  <si>
    <t>01017051520</t>
  </si>
  <si>
    <t>შავშიშვილი</t>
  </si>
  <si>
    <t>გრიზელდა</t>
  </si>
  <si>
    <t>პეტროსიანი</t>
  </si>
  <si>
    <t>01013007822</t>
  </si>
  <si>
    <t>ჩაჩავა</t>
  </si>
  <si>
    <t>ანანო</t>
  </si>
  <si>
    <t>კუკულაძე</t>
  </si>
  <si>
    <t>მელანო</t>
  </si>
  <si>
    <t>დეკანაძე</t>
  </si>
  <si>
    <t>გოგუა</t>
  </si>
  <si>
    <t>კვასხვაძე</t>
  </si>
  <si>
    <t>ვადაჭკორია</t>
  </si>
  <si>
    <t>ფირცხალაიშვილი</t>
  </si>
  <si>
    <t>მელიქიძე</t>
  </si>
  <si>
    <t>ქილიფთარი</t>
  </si>
  <si>
    <t>ჯიჯიეშვილი</t>
  </si>
  <si>
    <t>ნარგიზი</t>
  </si>
  <si>
    <t>ორაგველიძე</t>
  </si>
  <si>
    <t>ლომაძე</t>
  </si>
  <si>
    <t>ღამბაშიძე</t>
  </si>
  <si>
    <t>ხურციძე</t>
  </si>
  <si>
    <t>ქარაბაკი</t>
  </si>
  <si>
    <t>09001024432</t>
  </si>
  <si>
    <t>მურთაზი</t>
  </si>
  <si>
    <t>09001026948</t>
  </si>
  <si>
    <t>09001028347</t>
  </si>
  <si>
    <t>მშვილდაძე</t>
  </si>
  <si>
    <t>09001020631</t>
  </si>
  <si>
    <t>ებანოიძე</t>
  </si>
  <si>
    <t>09001003220</t>
  </si>
  <si>
    <t>01019013516</t>
  </si>
  <si>
    <t>აბრამიძე</t>
  </si>
  <si>
    <t>ლილუაშვილი</t>
  </si>
  <si>
    <t>09001027842</t>
  </si>
  <si>
    <t>გუმბერიძე</t>
  </si>
  <si>
    <t>09001024766</t>
  </si>
  <si>
    <t>ჭაუტიძე</t>
  </si>
  <si>
    <t>09001026899</t>
  </si>
  <si>
    <t>ღვალაძე</t>
  </si>
  <si>
    <t>09001008092</t>
  </si>
  <si>
    <t>გიული</t>
  </si>
  <si>
    <t>ფულარიანი</t>
  </si>
  <si>
    <t>09001008430</t>
  </si>
  <si>
    <t>კაპანაძე</t>
  </si>
  <si>
    <t>09001027216</t>
  </si>
  <si>
    <t>ნორა</t>
  </si>
  <si>
    <t>ლეთოდიანი</t>
  </si>
  <si>
    <t>შოთა</t>
  </si>
  <si>
    <t>ასლამაზაშვილი</t>
  </si>
  <si>
    <t>იური</t>
  </si>
  <si>
    <t>ჯინჭარაშვილი</t>
  </si>
  <si>
    <t>ფოლადიშვილი</t>
  </si>
  <si>
    <t>ნიკო</t>
  </si>
  <si>
    <t>ყანჩელაშვილი</t>
  </si>
  <si>
    <t>რამიზ</t>
  </si>
  <si>
    <t>მუსტაფაევი</t>
  </si>
  <si>
    <t>ელნურ</t>
  </si>
  <si>
    <t>სულეიმანოვი</t>
  </si>
  <si>
    <t>ანარ</t>
  </si>
  <si>
    <t>ნოვრუზოვი</t>
  </si>
  <si>
    <t>ჭრიკიშვილი</t>
  </si>
  <si>
    <t>ელჩინ</t>
  </si>
  <si>
    <t>სადიკოვი</t>
  </si>
  <si>
    <t>ირადა</t>
  </si>
  <si>
    <t>ალიევა</t>
  </si>
  <si>
    <t>მასუთ</t>
  </si>
  <si>
    <t>ალიევ</t>
  </si>
  <si>
    <t>შალალა</t>
  </si>
  <si>
    <t>იბრაგიმოვა</t>
  </si>
  <si>
    <t>ემინ</t>
  </si>
  <si>
    <t>გუსეინოვი</t>
  </si>
  <si>
    <t>სირაჯ</t>
  </si>
  <si>
    <t>59002008263</t>
  </si>
  <si>
    <t>31001007789</t>
  </si>
  <si>
    <t>ბეჟიტაშვილი</t>
  </si>
  <si>
    <t>24001013079</t>
  </si>
  <si>
    <t>ანატოლი</t>
  </si>
  <si>
    <t>ანტონიუკ</t>
  </si>
  <si>
    <t>31001018304</t>
  </si>
  <si>
    <t>ხუტაშვილი</t>
  </si>
  <si>
    <t>31901059754</t>
  </si>
  <si>
    <t>ძიძიშვილი</t>
  </si>
  <si>
    <t>31001019510</t>
  </si>
  <si>
    <t>ირემაშვილი</t>
  </si>
  <si>
    <t>31001031318</t>
  </si>
  <si>
    <t>სოლაშვილი</t>
  </si>
  <si>
    <t>31001056360</t>
  </si>
  <si>
    <t>01002024368</t>
  </si>
  <si>
    <t>ოდიშელიძე</t>
  </si>
  <si>
    <t>01001058880</t>
  </si>
  <si>
    <t>პაატა</t>
  </si>
  <si>
    <t>ბეგლარიშვილი</t>
  </si>
  <si>
    <t>31001043189</t>
  </si>
  <si>
    <t>31001054133</t>
  </si>
  <si>
    <t>მერაბი</t>
  </si>
  <si>
    <t>ჩიტიშვილი</t>
  </si>
  <si>
    <t>31001003326</t>
  </si>
  <si>
    <t>31001049142</t>
  </si>
  <si>
    <t>საბა</t>
  </si>
  <si>
    <t>ცაბოშვილი</t>
  </si>
  <si>
    <t>31001043283</t>
  </si>
  <si>
    <t>ხაჩიროვა</t>
  </si>
  <si>
    <t>31001041771</t>
  </si>
  <si>
    <t>კესო</t>
  </si>
  <si>
    <t>კუპრაშვილი</t>
  </si>
  <si>
    <t>31001052216</t>
  </si>
  <si>
    <t>ვაშალომიძე</t>
  </si>
  <si>
    <t>31001015787</t>
  </si>
  <si>
    <t>სუხიაშვილი</t>
  </si>
  <si>
    <t>31001055765</t>
  </si>
  <si>
    <t>ბედუკაძე</t>
  </si>
  <si>
    <t>31001027008</t>
  </si>
  <si>
    <t>შალვა</t>
  </si>
  <si>
    <t>მელქაძე</t>
  </si>
  <si>
    <t>01019026612</t>
  </si>
  <si>
    <t>კობაური</t>
  </si>
  <si>
    <t>06001008671</t>
  </si>
  <si>
    <t>ბაბუციძე</t>
  </si>
  <si>
    <t>59004001362</t>
  </si>
  <si>
    <t>შალამბერიძე</t>
  </si>
  <si>
    <t>იაგო</t>
  </si>
  <si>
    <t>დოლაკიძე</t>
  </si>
  <si>
    <t>სახელაშვილი</t>
  </si>
  <si>
    <t>ანტონ</t>
  </si>
  <si>
    <t>სამანიშვილი</t>
  </si>
  <si>
    <t>ვახტანგ</t>
  </si>
  <si>
    <t>ჩარკვიანი</t>
  </si>
  <si>
    <t>გიგაშვილი</t>
  </si>
  <si>
    <t>ყურუა</t>
  </si>
  <si>
    <t>ელვარდი</t>
  </si>
  <si>
    <t>ბურჯანაძე</t>
  </si>
  <si>
    <t>გელიაშვილი</t>
  </si>
  <si>
    <t>ქურცაძე</t>
  </si>
  <si>
    <t>არაბიძე</t>
  </si>
  <si>
    <t>თურქაძე</t>
  </si>
  <si>
    <t>ბორის</t>
  </si>
  <si>
    <t>ბარდაველიძე</t>
  </si>
  <si>
    <t>თათია</t>
  </si>
  <si>
    <t>მამრიკიშვილი</t>
  </si>
  <si>
    <t>აბჟანდაძე</t>
  </si>
  <si>
    <t>მეძველია</t>
  </si>
  <si>
    <t>ბობოხიძე</t>
  </si>
  <si>
    <t>01006010489</t>
  </si>
  <si>
    <t>ბაბლუანი</t>
  </si>
  <si>
    <t>ზვიადაძე</t>
  </si>
  <si>
    <t>კორძაძე</t>
  </si>
  <si>
    <t>ჭოლოკავა</t>
  </si>
  <si>
    <t>ქაროსანიძე</t>
  </si>
  <si>
    <t>ბარაბაძე</t>
  </si>
  <si>
    <t>ფუტკარაძე</t>
  </si>
  <si>
    <t>ეძგვერაძე</t>
  </si>
  <si>
    <t>ბეჟან</t>
  </si>
  <si>
    <t>რუხაძე</t>
  </si>
  <si>
    <t>კაკაურიძე</t>
  </si>
  <si>
    <t>ნათელა</t>
  </si>
  <si>
    <t>ვაჟა</t>
  </si>
  <si>
    <t>ჩომახიძე</t>
  </si>
  <si>
    <t>უგულავა</t>
  </si>
  <si>
    <t>კოპალიანი</t>
  </si>
  <si>
    <t>ჭავჭანიძე</t>
  </si>
  <si>
    <t>გოლიაძე</t>
  </si>
  <si>
    <t>ასლან</t>
  </si>
  <si>
    <t>ბარამიძე</t>
  </si>
  <si>
    <t>დევაძე</t>
  </si>
  <si>
    <t>მამისაშვილი</t>
  </si>
  <si>
    <t>01011051683</t>
  </si>
  <si>
    <t>ცისკარა</t>
  </si>
  <si>
    <t>ბაჟუნაიშვილი</t>
  </si>
  <si>
    <t>აფხაზავა</t>
  </si>
  <si>
    <t>ციალა</t>
  </si>
  <si>
    <t>დათუნაიშვილი</t>
  </si>
  <si>
    <t>ტარიელაძე</t>
  </si>
  <si>
    <t>შავიშვილი</t>
  </si>
  <si>
    <t>თემურ</t>
  </si>
  <si>
    <t>ქათამაძე</t>
  </si>
  <si>
    <t>ხინიკაძე</t>
  </si>
  <si>
    <t>მამინაიშვილი</t>
  </si>
  <si>
    <t>გოხიძე</t>
  </si>
  <si>
    <t>მავლინა</t>
  </si>
  <si>
    <t>გოგიტიძე</t>
  </si>
  <si>
    <t>გურანდა</t>
  </si>
  <si>
    <t>ბეჟანიძე</t>
  </si>
  <si>
    <t>ელიაძე</t>
  </si>
  <si>
    <t>ვერონიკა</t>
  </si>
  <si>
    <t>მახაძე</t>
  </si>
  <si>
    <t>დიასამიძე-ქათამაძე</t>
  </si>
  <si>
    <t>სურმანიძე</t>
  </si>
  <si>
    <t>სოფო</t>
  </si>
  <si>
    <t>რამინ</t>
  </si>
  <si>
    <t>დუმბაძე</t>
  </si>
  <si>
    <t>ვიქტორი</t>
  </si>
  <si>
    <t>ველიჯანაშვილი</t>
  </si>
  <si>
    <t>05001012468</t>
  </si>
  <si>
    <t>05001008228</t>
  </si>
  <si>
    <t>ოლეგი</t>
  </si>
  <si>
    <t>ქამადაძე</t>
  </si>
  <si>
    <t>05001006388</t>
  </si>
  <si>
    <t>ლონდა</t>
  </si>
  <si>
    <t>ხოსიაშვილი</t>
  </si>
  <si>
    <t>05001011235</t>
  </si>
  <si>
    <t>ზედგინიძე</t>
  </si>
  <si>
    <t>05301012865</t>
  </si>
  <si>
    <t>წითლანაძე</t>
  </si>
  <si>
    <t>05001006419</t>
  </si>
  <si>
    <t>05001005287</t>
  </si>
  <si>
    <t>სტეფან</t>
  </si>
  <si>
    <t>ერზინკიან</t>
  </si>
  <si>
    <t>07001002751</t>
  </si>
  <si>
    <t>აკოპ</t>
  </si>
  <si>
    <t>ბერაკჩიან</t>
  </si>
  <si>
    <t>07001041183</t>
  </si>
  <si>
    <t>ფენია</t>
  </si>
  <si>
    <t>მნაციან</t>
  </si>
  <si>
    <t>07001029612</t>
  </si>
  <si>
    <t>მარტიროს</t>
  </si>
  <si>
    <t>კირაკოსიან</t>
  </si>
  <si>
    <t>07001035636</t>
  </si>
  <si>
    <t>ხაჩატრიან</t>
  </si>
  <si>
    <t>07001011483</t>
  </si>
  <si>
    <t>არუთუნიან</t>
  </si>
  <si>
    <t>07001000762</t>
  </si>
  <si>
    <t>კარლენ</t>
  </si>
  <si>
    <t>კარაიან</t>
  </si>
  <si>
    <t>07001028580</t>
  </si>
  <si>
    <t>სოფია</t>
  </si>
  <si>
    <t>მესარკიშვილი</t>
  </si>
  <si>
    <t>07001028982</t>
  </si>
  <si>
    <t>სამსონ</t>
  </si>
  <si>
    <t>იუზბაშიან</t>
  </si>
  <si>
    <t>07001044620</t>
  </si>
  <si>
    <t>აკსანნა</t>
  </si>
  <si>
    <t>აპოზიან</t>
  </si>
  <si>
    <t>07001026955</t>
  </si>
  <si>
    <t>გარიკ</t>
  </si>
  <si>
    <t>ლაგზიან</t>
  </si>
  <si>
    <t>07001001750</t>
  </si>
  <si>
    <t>შირაზ</t>
  </si>
  <si>
    <t>განდოიან</t>
  </si>
  <si>
    <t>07001002320</t>
  </si>
  <si>
    <t>ჰასმიკ</t>
  </si>
  <si>
    <t>ხნკოიან</t>
  </si>
  <si>
    <t>07950001142</t>
  </si>
  <si>
    <t>რუბენ</t>
  </si>
  <si>
    <t>აკოფიან</t>
  </si>
  <si>
    <t>07001004530</t>
  </si>
  <si>
    <t>ვარდუი</t>
  </si>
  <si>
    <t>აკოპიან</t>
  </si>
  <si>
    <t>07650000705</t>
  </si>
  <si>
    <t>ნადია</t>
  </si>
  <si>
    <t>სარკსიან</t>
  </si>
  <si>
    <t>07001048877</t>
  </si>
  <si>
    <t>ხაჩატურიან</t>
  </si>
  <si>
    <t>07001048001</t>
  </si>
  <si>
    <t>პეტროს</t>
  </si>
  <si>
    <t>მარუკიან</t>
  </si>
  <si>
    <t>07001046077</t>
  </si>
  <si>
    <t>გრიგორ</t>
  </si>
  <si>
    <t>სნხჩიან</t>
  </si>
  <si>
    <t>07001011440</t>
  </si>
  <si>
    <t>კარენ</t>
  </si>
  <si>
    <t>პოღოსიან</t>
  </si>
  <si>
    <t>07001013792</t>
  </si>
  <si>
    <t>ყავრელიშვილი</t>
  </si>
  <si>
    <t>07950000144</t>
  </si>
  <si>
    <t>ნარეკ</t>
  </si>
  <si>
    <t>ოგანნესიან</t>
  </si>
  <si>
    <t>07950004265</t>
  </si>
  <si>
    <t>დავთიან</t>
  </si>
  <si>
    <t>07001047145</t>
  </si>
  <si>
    <t>არსენ</t>
  </si>
  <si>
    <t>ჩარჩიან</t>
  </si>
  <si>
    <t>07001001712</t>
  </si>
  <si>
    <t>ბაკუნც</t>
  </si>
  <si>
    <t>07001006487</t>
  </si>
  <si>
    <t>განდილიან</t>
  </si>
  <si>
    <t>07101055575</t>
  </si>
  <si>
    <t>07001011642</t>
  </si>
  <si>
    <t>07001003986</t>
  </si>
  <si>
    <t>ლიუდვიკ</t>
  </si>
  <si>
    <t>ზაქარიან</t>
  </si>
  <si>
    <t>07001018800</t>
  </si>
  <si>
    <t>აბრამიან</t>
  </si>
  <si>
    <t>07001018144</t>
  </si>
  <si>
    <t>სუსანნა</t>
  </si>
  <si>
    <t>07001019892</t>
  </si>
  <si>
    <t>ანაიტ</t>
  </si>
  <si>
    <t>ირიციან</t>
  </si>
  <si>
    <t>07001052812</t>
  </si>
  <si>
    <t>სარიბეკ</t>
  </si>
  <si>
    <t>07001009209</t>
  </si>
  <si>
    <t>ტონაკანიან</t>
  </si>
  <si>
    <t>07001019941</t>
  </si>
  <si>
    <t>სირანუშ</t>
  </si>
  <si>
    <t>07001049219</t>
  </si>
  <si>
    <t>დათიაშვილი</t>
  </si>
  <si>
    <t>ციცვიძე</t>
  </si>
  <si>
    <t>ლარისა</t>
  </si>
  <si>
    <t>იამზე</t>
  </si>
  <si>
    <t>ნიკუაშვილი</t>
  </si>
  <si>
    <t>ბიწაძე</t>
  </si>
  <si>
    <t>ლელაშვილი</t>
  </si>
  <si>
    <t>01001089458</t>
  </si>
  <si>
    <t>სოინ</t>
  </si>
  <si>
    <t>ულუხანოვი</t>
  </si>
  <si>
    <t>თვაური</t>
  </si>
  <si>
    <t>ტალახაძე</t>
  </si>
  <si>
    <t>ქიზინიძე</t>
  </si>
  <si>
    <t>ოქროპილაშვილი</t>
  </si>
  <si>
    <t>ლოლა</t>
  </si>
  <si>
    <t>სულამანიძე</t>
  </si>
  <si>
    <t>იორდანიშვილი</t>
  </si>
  <si>
    <t>კვინიკაძე</t>
  </si>
  <si>
    <t>ონიანი</t>
  </si>
  <si>
    <t>დარახველიძე</t>
  </si>
  <si>
    <t>სვანაძე</t>
  </si>
  <si>
    <t>შამილი</t>
  </si>
  <si>
    <t>რატიანი</t>
  </si>
  <si>
    <t>სანიკიანი</t>
  </si>
  <si>
    <t>ლინდა</t>
  </si>
  <si>
    <t>ხელაძე</t>
  </si>
  <si>
    <t>ხარაბაძე</t>
  </si>
  <si>
    <t>ღვინიანიძე</t>
  </si>
  <si>
    <t>ტუკვაძე</t>
  </si>
  <si>
    <t>კერძაია</t>
  </si>
  <si>
    <t>ნიკოლაძე</t>
  </si>
  <si>
    <t>შალიკიანი</t>
  </si>
  <si>
    <t>ჭირაქაძე</t>
  </si>
  <si>
    <t>გვილია</t>
  </si>
  <si>
    <t>მაკარიძე</t>
  </si>
  <si>
    <t>ნარგიზა</t>
  </si>
  <si>
    <t>კოხრეიძე</t>
  </si>
  <si>
    <t>კლარა</t>
  </si>
  <si>
    <t>კუხიანიძე</t>
  </si>
  <si>
    <t>ხმელიძე</t>
  </si>
  <si>
    <t>თევზაძე</t>
  </si>
  <si>
    <t>მესხორაძე</t>
  </si>
  <si>
    <t>ჩაკვეტაძე</t>
  </si>
  <si>
    <t>მიქაუტაძე</t>
  </si>
  <si>
    <t>კოღუაშვილი</t>
  </si>
  <si>
    <t>მანაგაძე</t>
  </si>
  <si>
    <t>ჟორჟოლაძე</t>
  </si>
  <si>
    <t>01019033589</t>
  </si>
  <si>
    <t>ჭოლაძე</t>
  </si>
  <si>
    <t>აკაკი</t>
  </si>
  <si>
    <t>მამასახლისი</t>
  </si>
  <si>
    <t>გობეჯიშვილი</t>
  </si>
  <si>
    <t>ბონდო</t>
  </si>
  <si>
    <t>ფირცხალავა</t>
  </si>
  <si>
    <t>ხაინდრავა</t>
  </si>
  <si>
    <t>თეკლა</t>
  </si>
  <si>
    <t>ჩხეტია</t>
  </si>
  <si>
    <t>დოლაბერიძე</t>
  </si>
  <si>
    <t>ფარეიშვილი</t>
  </si>
  <si>
    <t>ქუთათელაძე</t>
  </si>
  <si>
    <t>გურგენაძე</t>
  </si>
  <si>
    <t>ნატროშვილი</t>
  </si>
  <si>
    <t>მადონა</t>
  </si>
  <si>
    <t>ბუჩუკური</t>
  </si>
  <si>
    <t>ელიზავეტა</t>
  </si>
  <si>
    <t>ანდრეევა</t>
  </si>
  <si>
    <t>დარეჯანი</t>
  </si>
  <si>
    <t>ცერცვაძე</t>
  </si>
  <si>
    <t>ომაძე</t>
  </si>
  <si>
    <t>ლომაშვილი</t>
  </si>
  <si>
    <t>ჩანქსელიანი</t>
  </si>
  <si>
    <t>ალუდა</t>
  </si>
  <si>
    <t>ელა</t>
  </si>
  <si>
    <t>ხანთაძე</t>
  </si>
  <si>
    <t>ციბაძე</t>
  </si>
  <si>
    <t>ვაშაყმაძე</t>
  </si>
  <si>
    <t>სვანიძე</t>
  </si>
  <si>
    <t>გაბარაშვილი</t>
  </si>
  <si>
    <t>სოროკა</t>
  </si>
  <si>
    <t>თამაზი</t>
  </si>
  <si>
    <t>მუშკუდიანი</t>
  </si>
  <si>
    <t>გულნარა</t>
  </si>
  <si>
    <t>ჭკადუა</t>
  </si>
  <si>
    <t>თეო</t>
  </si>
  <si>
    <t>ჯანელიძე</t>
  </si>
  <si>
    <t>ძმანაშვილი</t>
  </si>
  <si>
    <t>რთველაძე</t>
  </si>
  <si>
    <t>57001061894</t>
  </si>
  <si>
    <t>01017048617</t>
  </si>
  <si>
    <t>ჯაგოდნიშვილი</t>
  </si>
  <si>
    <t>01011055468</t>
  </si>
  <si>
    <t>01017043891</t>
  </si>
  <si>
    <t>ასკაროვი</t>
  </si>
  <si>
    <t>28001028966</t>
  </si>
  <si>
    <t>01017053260</t>
  </si>
  <si>
    <t>01017050217</t>
  </si>
  <si>
    <t>01011070907</t>
  </si>
  <si>
    <t>ჯუღელი</t>
  </si>
  <si>
    <t>01017050241</t>
  </si>
  <si>
    <t>01018002806</t>
  </si>
  <si>
    <t>ლებსაძე</t>
  </si>
  <si>
    <t>01026005945</t>
  </si>
  <si>
    <t>კობალაძე</t>
  </si>
  <si>
    <t>57001007248</t>
  </si>
  <si>
    <t>ქიმერიძე</t>
  </si>
  <si>
    <t>01017039314</t>
  </si>
  <si>
    <t>კარკალაია</t>
  </si>
  <si>
    <t>01017026564</t>
  </si>
  <si>
    <t>01024027909</t>
  </si>
  <si>
    <t>ჯორბენაძე</t>
  </si>
  <si>
    <t>13001011176</t>
  </si>
  <si>
    <t>01017047330</t>
  </si>
  <si>
    <t>01015016097</t>
  </si>
  <si>
    <t>01018005814</t>
  </si>
  <si>
    <t>დოლბაია</t>
  </si>
  <si>
    <t>01017022172</t>
  </si>
  <si>
    <t>20001065244</t>
  </si>
  <si>
    <t>ქართველიშვილი</t>
  </si>
  <si>
    <t>21001041290</t>
  </si>
  <si>
    <t>მოხევიშვილი</t>
  </si>
  <si>
    <t>01017031138</t>
  </si>
  <si>
    <t>ყაველაშვილი</t>
  </si>
  <si>
    <t>01001088640</t>
  </si>
  <si>
    <t>01011090980</t>
  </si>
  <si>
    <t>შარიქაძე</t>
  </si>
  <si>
    <t>01017025438</t>
  </si>
  <si>
    <t>მათიაშვილი</t>
  </si>
  <si>
    <t>მადლენა</t>
  </si>
  <si>
    <t>ჭაბაშვილი</t>
  </si>
  <si>
    <t>იასაღაშვილი</t>
  </si>
  <si>
    <t>კენკიშვილი</t>
  </si>
  <si>
    <t>ქისიშვილი</t>
  </si>
  <si>
    <t>ბექოშვილი</t>
  </si>
  <si>
    <t>პატარაშვილი</t>
  </si>
  <si>
    <t>ბურდული</t>
  </si>
  <si>
    <t>01027071903</t>
  </si>
  <si>
    <t>ცქიმანაური</t>
  </si>
  <si>
    <t>ზაქარია</t>
  </si>
  <si>
    <t>ტუშური</t>
  </si>
  <si>
    <t>ბადურაშვილი</t>
  </si>
  <si>
    <t>რობიტაშვილი</t>
  </si>
  <si>
    <t>იოსებ</t>
  </si>
  <si>
    <t>გარსენიშვილი</t>
  </si>
  <si>
    <t>ბენაშვილი</t>
  </si>
  <si>
    <t>როლანდი</t>
  </si>
  <si>
    <t>მენთეშაშვილი</t>
  </si>
  <si>
    <t>ოვანეს</t>
  </si>
  <si>
    <t>ნუხრიკიანი</t>
  </si>
  <si>
    <t>ბაშარული</t>
  </si>
  <si>
    <t>ჯამალაშვილი</t>
  </si>
  <si>
    <t>14001004171</t>
  </si>
  <si>
    <t>აკოფაშვილი</t>
  </si>
  <si>
    <t>გიორგიძე</t>
  </si>
  <si>
    <t>გეწაძე</t>
  </si>
  <si>
    <t>სიმონგულოვი</t>
  </si>
  <si>
    <t>გაჩეჩილაძე</t>
  </si>
  <si>
    <t>მაზანიშვილი</t>
  </si>
  <si>
    <t>01027059493</t>
  </si>
  <si>
    <t>იზოლდა</t>
  </si>
  <si>
    <t>გიუაშვილი</t>
  </si>
  <si>
    <t>62004027316</t>
  </si>
  <si>
    <t>ლაფაჩი</t>
  </si>
  <si>
    <t>59001110525</t>
  </si>
  <si>
    <t>01027087065</t>
  </si>
  <si>
    <t>წიქარიშვილი</t>
  </si>
  <si>
    <t>01019081740</t>
  </si>
  <si>
    <t>ბიჭიკო</t>
  </si>
  <si>
    <t>ინდუაშვილი</t>
  </si>
  <si>
    <t>01033000962</t>
  </si>
  <si>
    <t>გზირიშვილი</t>
  </si>
  <si>
    <t>01029013481</t>
  </si>
  <si>
    <t>01013025686</t>
  </si>
  <si>
    <t>01025001857</t>
  </si>
  <si>
    <t>54001015716</t>
  </si>
  <si>
    <t>35001012625</t>
  </si>
  <si>
    <t>ვალერია</t>
  </si>
  <si>
    <t>ბარანოვა</t>
  </si>
  <si>
    <t>01005030840</t>
  </si>
  <si>
    <t>12001093563</t>
  </si>
  <si>
    <t>ფურცელაძე</t>
  </si>
  <si>
    <t>01027018395</t>
  </si>
  <si>
    <t>გველუკაშვილი</t>
  </si>
  <si>
    <t>01027088567</t>
  </si>
  <si>
    <t>დონარი</t>
  </si>
  <si>
    <t>01027036258</t>
  </si>
  <si>
    <t>21001039619</t>
  </si>
  <si>
    <t>ფოცხვერაშვილი</t>
  </si>
  <si>
    <t>01027087150</t>
  </si>
  <si>
    <t>08001033981</t>
  </si>
  <si>
    <t>ლიპარტელიანი</t>
  </si>
  <si>
    <t>01029001759</t>
  </si>
  <si>
    <t>01027091359</t>
  </si>
  <si>
    <t>01027078641</t>
  </si>
  <si>
    <t>კვარაცხელია</t>
  </si>
  <si>
    <t>42001022199</t>
  </si>
  <si>
    <t>წიკლაური</t>
  </si>
  <si>
    <t>12001086287</t>
  </si>
  <si>
    <t>01027065461</t>
  </si>
  <si>
    <t>ძამაშვილი</t>
  </si>
  <si>
    <t>01033007308</t>
  </si>
  <si>
    <t>01029002149</t>
  </si>
  <si>
    <t>01027077525</t>
  </si>
  <si>
    <t>მახნიაშვილი</t>
  </si>
  <si>
    <t>შატაკიშვილი</t>
  </si>
  <si>
    <t>ნიკოლაიშვილი</t>
  </si>
  <si>
    <t>ჯუნა</t>
  </si>
  <si>
    <t>დვალიძე</t>
  </si>
  <si>
    <t>ქერდიყოშვილი</t>
  </si>
  <si>
    <t>59001122845</t>
  </si>
  <si>
    <t>მარღიშვილი</t>
  </si>
  <si>
    <t>ლაური</t>
  </si>
  <si>
    <t>კორინთელი</t>
  </si>
  <si>
    <t>დარეჯან</t>
  </si>
  <si>
    <t>კალანდაძე</t>
  </si>
  <si>
    <t>ოქროპირიძე</t>
  </si>
  <si>
    <t>სოსლან</t>
  </si>
  <si>
    <t>ბეთეშვილი</t>
  </si>
  <si>
    <t>ქვარიანი</t>
  </si>
  <si>
    <t>ხადური</t>
  </si>
  <si>
    <t>59001101778</t>
  </si>
  <si>
    <t>კლდიაშვილი</t>
  </si>
  <si>
    <t>საბიაშვილი</t>
  </si>
  <si>
    <t>გულუა</t>
  </si>
  <si>
    <t>ადუაშვილი</t>
  </si>
  <si>
    <t>ანანიაშვილი</t>
  </si>
  <si>
    <t>ვარძელაშვილი</t>
  </si>
  <si>
    <t>სპირიდონ</t>
  </si>
  <si>
    <t>59002001463</t>
  </si>
  <si>
    <t>გლუნჩაძე</t>
  </si>
  <si>
    <t>62002004047</t>
  </si>
  <si>
    <t>მახანაშვილი</t>
  </si>
  <si>
    <t>59001119504</t>
  </si>
  <si>
    <t>59001113866</t>
  </si>
  <si>
    <t>ბლიაძე</t>
  </si>
  <si>
    <t>59001059630</t>
  </si>
  <si>
    <t>შალუტაშვილი</t>
  </si>
  <si>
    <t>ციცქიშვილი</t>
  </si>
  <si>
    <t>მაიკო</t>
  </si>
  <si>
    <t>ესიკოვი</t>
  </si>
  <si>
    <t>ძაბახიძე</t>
  </si>
  <si>
    <t>ციური</t>
  </si>
  <si>
    <t>ბოლოთაშვილი</t>
  </si>
  <si>
    <t>ჩიტაძე</t>
  </si>
  <si>
    <t>კანჭიაშვილი</t>
  </si>
  <si>
    <t>01024078225</t>
  </si>
  <si>
    <t>15001026923</t>
  </si>
  <si>
    <t>მერაბ</t>
  </si>
  <si>
    <t>ნადიბაიძე</t>
  </si>
  <si>
    <t>გოგილაშვილი</t>
  </si>
  <si>
    <t>დემეტრაძე</t>
  </si>
  <si>
    <t>ტოფაძე</t>
  </si>
  <si>
    <t>შავიძე</t>
  </si>
  <si>
    <t>ჭუმბურიძე</t>
  </si>
  <si>
    <t>პერანიძე</t>
  </si>
  <si>
    <t>ჭანკვეტაძე</t>
  </si>
  <si>
    <t>მზექალა</t>
  </si>
  <si>
    <t>ჯიქიძე</t>
  </si>
  <si>
    <t>ისაკაძე</t>
  </si>
  <si>
    <t>მაღლაკელიძე</t>
  </si>
  <si>
    <t>09001028469</t>
  </si>
  <si>
    <t>ჯუმბერი</t>
  </si>
  <si>
    <t>შეყრილაძე</t>
  </si>
  <si>
    <t>ზირაქაძე</t>
  </si>
  <si>
    <t>ნიკოლაშვილი</t>
  </si>
  <si>
    <t>კაკიაშვილი</t>
  </si>
  <si>
    <t>თემური</t>
  </si>
  <si>
    <t>ყუბარაძე</t>
  </si>
  <si>
    <t>გავაშელაშვილი</t>
  </si>
  <si>
    <t>სარდანაძე</t>
  </si>
  <si>
    <t>ოსეფაშვილი</t>
  </si>
  <si>
    <t>01013031689</t>
  </si>
  <si>
    <t>01019069972</t>
  </si>
  <si>
    <t>ილონა</t>
  </si>
  <si>
    <t>მირზოევი</t>
  </si>
  <si>
    <t>01027056395</t>
  </si>
  <si>
    <t>ოთიაშვილი</t>
  </si>
  <si>
    <t>36001002470</t>
  </si>
  <si>
    <t>ვაჩეიშვილი</t>
  </si>
  <si>
    <t>01027046005</t>
  </si>
  <si>
    <t>ბლუიშვილი</t>
  </si>
  <si>
    <t>01027056784</t>
  </si>
  <si>
    <t>იაგორაშვილი</t>
  </si>
  <si>
    <t>01015013963</t>
  </si>
  <si>
    <t>ჯავახიშვილი</t>
  </si>
  <si>
    <t>01029008170</t>
  </si>
  <si>
    <t>ცირეკიძე</t>
  </si>
  <si>
    <t>01027084309</t>
  </si>
  <si>
    <t>ქეთო</t>
  </si>
  <si>
    <t>ბერიანიძე</t>
  </si>
  <si>
    <t>45001009584</t>
  </si>
  <si>
    <t>ფატი</t>
  </si>
  <si>
    <t>არაბული-გიგაური</t>
  </si>
  <si>
    <t>01014002057</t>
  </si>
  <si>
    <t>01002026861</t>
  </si>
  <si>
    <t>ყარაულაშვილი</t>
  </si>
  <si>
    <t>20001061734</t>
  </si>
  <si>
    <t>იოსები</t>
  </si>
  <si>
    <t>ჩომახაშვილი</t>
  </si>
  <si>
    <t>13001000802</t>
  </si>
  <si>
    <t>ზამბახიძე</t>
  </si>
  <si>
    <t>60001106256</t>
  </si>
  <si>
    <t>მირზიკაშვილი</t>
  </si>
  <si>
    <t>01013010376</t>
  </si>
  <si>
    <t>გაიანე</t>
  </si>
  <si>
    <t>ავეტისოვა</t>
  </si>
  <si>
    <t>01013030736</t>
  </si>
  <si>
    <t>გიგაია</t>
  </si>
  <si>
    <t>01027073335</t>
  </si>
  <si>
    <t>ფხალაძე</t>
  </si>
  <si>
    <t>01001003477</t>
  </si>
  <si>
    <t>ალეკო</t>
  </si>
  <si>
    <t>ბერუაშვილი</t>
  </si>
  <si>
    <t>01027083034</t>
  </si>
  <si>
    <t>ბალხამაშვილი</t>
  </si>
  <si>
    <t>01002027324</t>
  </si>
  <si>
    <t>რუზანა</t>
  </si>
  <si>
    <t>ჯაბანაშვილი</t>
  </si>
  <si>
    <t>01011023299</t>
  </si>
  <si>
    <t>მოსე</t>
  </si>
  <si>
    <t>ფერიაშვილი</t>
  </si>
  <si>
    <t>01027090553</t>
  </si>
  <si>
    <t>01024032684</t>
  </si>
  <si>
    <t>25001000685</t>
  </si>
  <si>
    <t>01027006509</t>
  </si>
  <si>
    <t>01027017632</t>
  </si>
  <si>
    <t>01027080406</t>
  </si>
  <si>
    <t>01027069113</t>
  </si>
  <si>
    <t>ეთერი</t>
  </si>
  <si>
    <t>01027082839</t>
  </si>
  <si>
    <t>01027062215</t>
  </si>
  <si>
    <t>37001026885</t>
  </si>
  <si>
    <t>რევაზ</t>
  </si>
  <si>
    <t>01012010851</t>
  </si>
  <si>
    <t>20001000419</t>
  </si>
  <si>
    <t>ღაღანიძე</t>
  </si>
  <si>
    <t>37001055128</t>
  </si>
  <si>
    <t>მილენა</t>
  </si>
  <si>
    <t>ტეცოშვილი</t>
  </si>
  <si>
    <t>01015013154</t>
  </si>
  <si>
    <t>ყარასაშვილი</t>
  </si>
  <si>
    <t>01027067840</t>
  </si>
  <si>
    <t>ლაშქარეიშვილი</t>
  </si>
  <si>
    <t>12001074927</t>
  </si>
  <si>
    <t>ხუციძე</t>
  </si>
  <si>
    <t>01027071938</t>
  </si>
  <si>
    <t>დავდგირიძე</t>
  </si>
  <si>
    <t>01028007859</t>
  </si>
  <si>
    <t>ხეჩოიანი</t>
  </si>
  <si>
    <t>01811102173</t>
  </si>
  <si>
    <t>ცისკარიშვილი-ხუციშვილი</t>
  </si>
  <si>
    <t>01013006729</t>
  </si>
  <si>
    <t>ბუქური</t>
  </si>
  <si>
    <t>14001022507</t>
  </si>
  <si>
    <t>სალი</t>
  </si>
  <si>
    <t>01033004505</t>
  </si>
  <si>
    <t>ცინცარაშვილი</t>
  </si>
  <si>
    <t>35001016479</t>
  </si>
  <si>
    <t>ვეშაგური</t>
  </si>
  <si>
    <t>01111100102</t>
  </si>
  <si>
    <t>ელიზბარაშვილი</t>
  </si>
  <si>
    <t>01033004450</t>
  </si>
  <si>
    <t>01029009278</t>
  </si>
  <si>
    <t>ხეცაძე</t>
  </si>
  <si>
    <t>01029016577</t>
  </si>
  <si>
    <t>დანელიანი</t>
  </si>
  <si>
    <t>01029007886</t>
  </si>
  <si>
    <t>ხურცილავა</t>
  </si>
  <si>
    <t>62003014383</t>
  </si>
  <si>
    <t>ქარელი</t>
  </si>
  <si>
    <t>ბუქიძე</t>
  </si>
  <si>
    <t>შავლიაშვილი</t>
  </si>
  <si>
    <t>ვაზაგაშვილი</t>
  </si>
  <si>
    <t>გურწიშვილი</t>
  </si>
  <si>
    <t>გიუნაშვილი</t>
  </si>
  <si>
    <t>დუტკინი</t>
  </si>
  <si>
    <t>რამაზაშვილი</t>
  </si>
  <si>
    <t>ხახაშვილი</t>
  </si>
  <si>
    <t>ბიბილური</t>
  </si>
  <si>
    <t>იმედა</t>
  </si>
  <si>
    <t>ქურთაული</t>
  </si>
  <si>
    <t>თედეშვილი</t>
  </si>
  <si>
    <t>იორამაშვილი</t>
  </si>
  <si>
    <t>ცენზარი</t>
  </si>
  <si>
    <t>ბლუაშვილი</t>
  </si>
  <si>
    <t>ნუკრი</t>
  </si>
  <si>
    <t>მირუაშვილი</t>
  </si>
  <si>
    <t>დინა</t>
  </si>
  <si>
    <t>ზაზარაშვილი</t>
  </si>
  <si>
    <t>ნახუცრიშვილი</t>
  </si>
  <si>
    <t>მამუკაშვილი</t>
  </si>
  <si>
    <t>მალვინა</t>
  </si>
  <si>
    <t>შაინიძე</t>
  </si>
  <si>
    <t>განჯელაშვილი</t>
  </si>
  <si>
    <t>კონსტანტინე</t>
  </si>
  <si>
    <t>კერესელიძე</t>
  </si>
  <si>
    <t>რევაზიშვილი</t>
  </si>
  <si>
    <t>59001095111</t>
  </si>
  <si>
    <t>59001007468</t>
  </si>
  <si>
    <t>ედიშერაშვილი</t>
  </si>
  <si>
    <t>59001035183</t>
  </si>
  <si>
    <t>თვალიაშვილი</t>
  </si>
  <si>
    <t>გონგლაძე</t>
  </si>
  <si>
    <t>თამრიკო</t>
  </si>
  <si>
    <t>ხარშილაძე</t>
  </si>
  <si>
    <t>მაგული</t>
  </si>
  <si>
    <t>ღონღაძე</t>
  </si>
  <si>
    <t>სარალიძე</t>
  </si>
  <si>
    <t>ციყელაშვილი</t>
  </si>
  <si>
    <t>დათა</t>
  </si>
  <si>
    <t>თაფლაძე</t>
  </si>
  <si>
    <t>ხარგელია</t>
  </si>
  <si>
    <t>ყალიჩავა</t>
  </si>
  <si>
    <t>გამალი</t>
  </si>
  <si>
    <t>ნადარაია</t>
  </si>
  <si>
    <t>მელორ</t>
  </si>
  <si>
    <t>ბზღილავა</t>
  </si>
  <si>
    <t>ფაცაცია</t>
  </si>
  <si>
    <t>გვაზავა</t>
  </si>
  <si>
    <t>ლუნა</t>
  </si>
  <si>
    <t>გოდერძი</t>
  </si>
  <si>
    <t>ცაავა</t>
  </si>
  <si>
    <t>ბართაია</t>
  </si>
  <si>
    <t>29001039101</t>
  </si>
  <si>
    <t>ცომაია</t>
  </si>
  <si>
    <t>02001024621</t>
  </si>
  <si>
    <t>02001015537</t>
  </si>
  <si>
    <t>კუპრეიშვილი</t>
  </si>
  <si>
    <t>02001014221</t>
  </si>
  <si>
    <t>ტარიელი</t>
  </si>
  <si>
    <t>ხინტკირია</t>
  </si>
  <si>
    <t>02001001449</t>
  </si>
  <si>
    <t>კამიშევი</t>
  </si>
  <si>
    <t>37001042222</t>
  </si>
  <si>
    <t>02001023245</t>
  </si>
  <si>
    <t>02001017612</t>
  </si>
  <si>
    <t>ახობაძე</t>
  </si>
  <si>
    <t>02001002920</t>
  </si>
  <si>
    <t>02001008454</t>
  </si>
  <si>
    <t>იმედო</t>
  </si>
  <si>
    <t>ცაბაძე</t>
  </si>
  <si>
    <t>02001020100</t>
  </si>
  <si>
    <t>02001014528</t>
  </si>
  <si>
    <t>ბორია</t>
  </si>
  <si>
    <t>კამიშევა</t>
  </si>
  <si>
    <t>37001047556</t>
  </si>
  <si>
    <t>ნატმელაძე</t>
  </si>
  <si>
    <t>04001014228</t>
  </si>
  <si>
    <t>ობოლაშვილი</t>
  </si>
  <si>
    <t>04001013508</t>
  </si>
  <si>
    <t>ვაჩაძე</t>
  </si>
  <si>
    <t>04001005072</t>
  </si>
  <si>
    <t>დათუსანი</t>
  </si>
  <si>
    <t>04001012689</t>
  </si>
  <si>
    <t>ლობჯანიძე</t>
  </si>
  <si>
    <t>01021010720</t>
  </si>
  <si>
    <t>ჩხუტიაშვილი</t>
  </si>
  <si>
    <t>04001012560</t>
  </si>
  <si>
    <t>60001144934</t>
  </si>
  <si>
    <t>04001014414</t>
  </si>
  <si>
    <t>ღუზარაული</t>
  </si>
  <si>
    <t>08001034945</t>
  </si>
  <si>
    <t>ბუღათრიშვილი</t>
  </si>
  <si>
    <t>08001000493</t>
  </si>
  <si>
    <t>დევდარაიძე</t>
  </si>
  <si>
    <t>08001028135</t>
  </si>
  <si>
    <t>ოტიაშვილი</t>
  </si>
  <si>
    <t>08001003245</t>
  </si>
  <si>
    <t>ჯუგაშვილი</t>
  </si>
  <si>
    <t>08001035864</t>
  </si>
  <si>
    <t>ჩხუბიანიშვილი</t>
  </si>
  <si>
    <t>08001031730</t>
  </si>
  <si>
    <t>კარდლიძე</t>
  </si>
  <si>
    <t>08001018635</t>
  </si>
  <si>
    <t>ბუზალაძე</t>
  </si>
  <si>
    <t>08350000293</t>
  </si>
  <si>
    <t>ქეშიკაშვილი</t>
  </si>
  <si>
    <t>08001017929</t>
  </si>
  <si>
    <t>თინათინი</t>
  </si>
  <si>
    <t>ბაწაშვილი</t>
  </si>
  <si>
    <t>ზარავანდაშვილი</t>
  </si>
  <si>
    <t>08001035766</t>
  </si>
  <si>
    <t>ახმეტელი</t>
  </si>
  <si>
    <t>08001013565</t>
  </si>
  <si>
    <t>ხიმშიაშვილი</t>
  </si>
  <si>
    <t>61006069365</t>
  </si>
  <si>
    <t>გვინცაძე</t>
  </si>
  <si>
    <t>61001040502</t>
  </si>
  <si>
    <t>61006077867</t>
  </si>
  <si>
    <t>მხიტარიანი</t>
  </si>
  <si>
    <t>61002010181</t>
  </si>
  <si>
    <t>61001078453</t>
  </si>
  <si>
    <t>ვარშანიძე</t>
  </si>
  <si>
    <t>61006009133</t>
  </si>
  <si>
    <t>კაიკაციშვილი</t>
  </si>
  <si>
    <t>61001055954</t>
  </si>
  <si>
    <t>61006018042</t>
  </si>
  <si>
    <t>ვახტანგიძე</t>
  </si>
  <si>
    <t>61006067363</t>
  </si>
  <si>
    <t>ხალვაში</t>
  </si>
  <si>
    <t>61101091902</t>
  </si>
  <si>
    <t>გობაძე</t>
  </si>
  <si>
    <t>61009032466</t>
  </si>
  <si>
    <t>გუნდაძე</t>
  </si>
  <si>
    <t>61002015587</t>
  </si>
  <si>
    <t>58001026406</t>
  </si>
  <si>
    <t>მგალობლიშვილი</t>
  </si>
  <si>
    <t>61001083593</t>
  </si>
  <si>
    <t>61001085038</t>
  </si>
  <si>
    <t>აზნაურიშვილი</t>
  </si>
  <si>
    <t>61008001566</t>
  </si>
  <si>
    <t>ოდიშარია</t>
  </si>
  <si>
    <t>61003009391</t>
  </si>
  <si>
    <t>61010015224</t>
  </si>
  <si>
    <t>61009013938</t>
  </si>
  <si>
    <t>სულხან</t>
  </si>
  <si>
    <t>61006050808</t>
  </si>
  <si>
    <t>ქურიძე</t>
  </si>
  <si>
    <t>61006023135</t>
  </si>
  <si>
    <t>61009030608</t>
  </si>
  <si>
    <t>61009028684</t>
  </si>
  <si>
    <t>დარჩია</t>
  </si>
  <si>
    <t>61001083383</t>
  </si>
  <si>
    <t>52001024252</t>
  </si>
  <si>
    <t>61010019650</t>
  </si>
  <si>
    <t>გიგა</t>
  </si>
  <si>
    <t>რომანაძე</t>
  </si>
  <si>
    <t>61006061179</t>
  </si>
  <si>
    <t>61009014709</t>
  </si>
  <si>
    <t>61006021324</t>
  </si>
  <si>
    <t>ფირცხალაძე</t>
  </si>
  <si>
    <t>61006004647</t>
  </si>
  <si>
    <t>ღონიაძე</t>
  </si>
  <si>
    <t>61006013385</t>
  </si>
  <si>
    <t>61004063073</t>
  </si>
  <si>
    <t>მგზავრიძე</t>
  </si>
  <si>
    <t>61006077074</t>
  </si>
  <si>
    <t>ემელიონ</t>
  </si>
  <si>
    <t>ბოყოველი</t>
  </si>
  <si>
    <t>კაკულია</t>
  </si>
  <si>
    <t>შამუგია</t>
  </si>
  <si>
    <t>ჩხარტიშვილი</t>
  </si>
  <si>
    <t>ბერაია</t>
  </si>
  <si>
    <t>ბოჯგუა</t>
  </si>
  <si>
    <t>დოკა</t>
  </si>
  <si>
    <t>ბაღათურია</t>
  </si>
  <si>
    <t>ჩერქეზიშვილი</t>
  </si>
  <si>
    <t>დაღელაშვილი</t>
  </si>
  <si>
    <t>ბაბლიძე</t>
  </si>
  <si>
    <t>01030027942</t>
  </si>
  <si>
    <t>ჯარიაშვილი</t>
  </si>
  <si>
    <t>ნამორაძე</t>
  </si>
  <si>
    <t>01019082904</t>
  </si>
  <si>
    <t>ჯიქურაული</t>
  </si>
  <si>
    <t>01019076488</t>
  </si>
  <si>
    <t>პაპასკირი</t>
  </si>
  <si>
    <t>ედიშერაშვილი-ლევიცკაია</t>
  </si>
  <si>
    <t>01020010297</t>
  </si>
  <si>
    <t>01027050424</t>
  </si>
  <si>
    <t>გოგოძე</t>
  </si>
  <si>
    <t>01001082097</t>
  </si>
  <si>
    <t>ჯოღერდიშვილი</t>
  </si>
  <si>
    <t>ფოფხაძე</t>
  </si>
  <si>
    <t>ბაჩანა</t>
  </si>
  <si>
    <t>01001089731</t>
  </si>
  <si>
    <t>01019071074</t>
  </si>
  <si>
    <t>ოსიპოვა</t>
  </si>
  <si>
    <t>01020011109</t>
  </si>
  <si>
    <t>01019082745</t>
  </si>
  <si>
    <t>ბერდია</t>
  </si>
  <si>
    <t>ბუნტური</t>
  </si>
  <si>
    <t>01001094111</t>
  </si>
  <si>
    <t>01019082689</t>
  </si>
  <si>
    <t>ჩოკოლაშვილი</t>
  </si>
  <si>
    <t>01023011073</t>
  </si>
  <si>
    <t>ჯღარკავა</t>
  </si>
  <si>
    <t>01019081754</t>
  </si>
  <si>
    <t>01021017451</t>
  </si>
  <si>
    <t>01025017504</t>
  </si>
  <si>
    <t>01019071030</t>
  </si>
  <si>
    <t>ჭიტაძე</t>
  </si>
  <si>
    <t>მედულაშვილი</t>
  </si>
  <si>
    <t>ბაგრატ</t>
  </si>
  <si>
    <t>ბარამაშვილი</t>
  </si>
  <si>
    <t>მამულაშვილი</t>
  </si>
  <si>
    <t>მათეშვილი</t>
  </si>
  <si>
    <t>მასურაშვილი</t>
  </si>
  <si>
    <t>გუჯეჯიანი</t>
  </si>
  <si>
    <t>62002003129</t>
  </si>
  <si>
    <t>ტურიაშვილი</t>
  </si>
  <si>
    <t>35001126734</t>
  </si>
  <si>
    <t>ბირთველიშვილი</t>
  </si>
  <si>
    <t>ნარიმანიშვილი</t>
  </si>
  <si>
    <t>მიჩილაშვილი</t>
  </si>
  <si>
    <t>35001033550</t>
  </si>
  <si>
    <t>ომარაშვილი</t>
  </si>
  <si>
    <t>35001033378</t>
  </si>
  <si>
    <t>კულიევი</t>
  </si>
  <si>
    <t>35001124892</t>
  </si>
  <si>
    <t>გორგოშიძე</t>
  </si>
  <si>
    <t>ჟუჟუნაშვილი</t>
  </si>
  <si>
    <t>35001049585</t>
  </si>
  <si>
    <t>სანთელაძე</t>
  </si>
  <si>
    <t>გადელია</t>
  </si>
  <si>
    <t>არზიანი</t>
  </si>
  <si>
    <t>სალაყაია</t>
  </si>
  <si>
    <t>ხარბედია</t>
  </si>
  <si>
    <t>ზვიად</t>
  </si>
  <si>
    <t>სანაია</t>
  </si>
  <si>
    <t>აბაკელია</t>
  </si>
  <si>
    <t>მიქაბერიძე</t>
  </si>
  <si>
    <t>ანზორი</t>
  </si>
  <si>
    <t>ლომთათიძე</t>
  </si>
  <si>
    <t>ელგუჯა</t>
  </si>
  <si>
    <t>კვიცარიძე</t>
  </si>
  <si>
    <t>ჭეიშვილი</t>
  </si>
  <si>
    <t>გრიგორაშვილი</t>
  </si>
  <si>
    <t>ალხაზაშვილი</t>
  </si>
  <si>
    <t>ფანცხავა</t>
  </si>
  <si>
    <t>ცისანა</t>
  </si>
  <si>
    <t>ქაშიბაძე</t>
  </si>
  <si>
    <t>ქვაჩაკიძე</t>
  </si>
  <si>
    <t xml:space="preserve">ოთარ </t>
  </si>
  <si>
    <t>ნინა</t>
  </si>
  <si>
    <t>გოგნაძე</t>
  </si>
  <si>
    <t>ბაჩუკი</t>
  </si>
  <si>
    <t>ფარტენაძე</t>
  </si>
  <si>
    <t>ლორთქიფანიძე</t>
  </si>
  <si>
    <t>სეფერიძე-დიდმანიძე</t>
  </si>
  <si>
    <t>ზაალ</t>
  </si>
  <si>
    <t>ხარაზიშვილი</t>
  </si>
  <si>
    <t>ქოქოლაძე</t>
  </si>
  <si>
    <t>როსტომ</t>
  </si>
  <si>
    <t>ევგენიძე</t>
  </si>
  <si>
    <t>გუგული</t>
  </si>
  <si>
    <t>ერანგია</t>
  </si>
  <si>
    <t>19001010169</t>
  </si>
  <si>
    <t>19001103967</t>
  </si>
  <si>
    <t>ქორთუა</t>
  </si>
  <si>
    <t>19001010842</t>
  </si>
  <si>
    <t>19001102425</t>
  </si>
  <si>
    <t>ფარჯიკია</t>
  </si>
  <si>
    <t>19001099561</t>
  </si>
  <si>
    <t>ფიფია</t>
  </si>
  <si>
    <t>19001092044</t>
  </si>
  <si>
    <t>წითაშვილი</t>
  </si>
  <si>
    <t>62009003056</t>
  </si>
  <si>
    <t>ლინა</t>
  </si>
  <si>
    <t>კაჭარავა</t>
  </si>
  <si>
    <t>62309012880</t>
  </si>
  <si>
    <t>იზორია</t>
  </si>
  <si>
    <t>19001111603</t>
  </si>
  <si>
    <t>19001106589</t>
  </si>
  <si>
    <t>პერტაია</t>
  </si>
  <si>
    <t>19001101065</t>
  </si>
  <si>
    <t>ჭაფანძე</t>
  </si>
  <si>
    <t>19001100986</t>
  </si>
  <si>
    <t>ასიდა</t>
  </si>
  <si>
    <t>კუჭავა</t>
  </si>
  <si>
    <t>62009001603</t>
  </si>
  <si>
    <t>მანონი</t>
  </si>
  <si>
    <t>მამულია</t>
  </si>
  <si>
    <t>19001044721</t>
  </si>
  <si>
    <t>ჯანაშია</t>
  </si>
  <si>
    <t>19001104896</t>
  </si>
  <si>
    <t>ქვარაია</t>
  </si>
  <si>
    <t>19001108829</t>
  </si>
  <si>
    <t>მოგელი</t>
  </si>
  <si>
    <t>ზარანდია</t>
  </si>
  <si>
    <t>წურწუმია</t>
  </si>
  <si>
    <t>62009006984</t>
  </si>
  <si>
    <t>ბეჟანა</t>
  </si>
  <si>
    <t>62003011918</t>
  </si>
  <si>
    <t>58001013201</t>
  </si>
  <si>
    <t>51001027789</t>
  </si>
  <si>
    <t>ქარდავა</t>
  </si>
  <si>
    <t>19001029068</t>
  </si>
  <si>
    <t>ლუკავა</t>
  </si>
  <si>
    <t>19001103154</t>
  </si>
  <si>
    <t>ნარსია</t>
  </si>
  <si>
    <t>61009032518</t>
  </si>
  <si>
    <t>გოგიჩაიშვილი</t>
  </si>
  <si>
    <t>61001086380</t>
  </si>
  <si>
    <t>მინაძე</t>
  </si>
  <si>
    <t>61002019428</t>
  </si>
  <si>
    <t>შარაშიძე</t>
  </si>
  <si>
    <t>61010019107</t>
  </si>
  <si>
    <t>აბუსერიძე</t>
  </si>
  <si>
    <t>61001085775</t>
  </si>
  <si>
    <t>მუკუტაძე</t>
  </si>
  <si>
    <t>61010003049</t>
  </si>
  <si>
    <t>61009028237</t>
  </si>
  <si>
    <t>ათინა</t>
  </si>
  <si>
    <t>61001080297</t>
  </si>
  <si>
    <t>რუსლან</t>
  </si>
  <si>
    <t>ზანდარაძე</t>
  </si>
  <si>
    <t>61009001320</t>
  </si>
  <si>
    <t>61001077422</t>
  </si>
  <si>
    <t>ხუჭუა</t>
  </si>
  <si>
    <t>61001030048</t>
  </si>
  <si>
    <t>აზაკიში</t>
  </si>
  <si>
    <t>61001081272</t>
  </si>
  <si>
    <t>ურუშაძე</t>
  </si>
  <si>
    <t>61001022705</t>
  </si>
  <si>
    <t>61001088266</t>
  </si>
  <si>
    <t>61001081594</t>
  </si>
  <si>
    <t>ჯონჯუა</t>
  </si>
  <si>
    <t>62006061059</t>
  </si>
  <si>
    <t>მესხიძე</t>
  </si>
  <si>
    <t>61001084119</t>
  </si>
  <si>
    <t>61008017270</t>
  </si>
  <si>
    <t>61001080124</t>
  </si>
  <si>
    <t>ტიკარაძე-ბუაძე</t>
  </si>
  <si>
    <t>61001062145</t>
  </si>
  <si>
    <t>61001078857</t>
  </si>
  <si>
    <t>აბულაძე</t>
  </si>
  <si>
    <t>61009005025</t>
  </si>
  <si>
    <t>კალოიანი</t>
  </si>
  <si>
    <t>61001012954</t>
  </si>
  <si>
    <t>61001075023</t>
  </si>
  <si>
    <t>კეშელავა</t>
  </si>
  <si>
    <t>61001049498</t>
  </si>
  <si>
    <t>გერძაძე</t>
  </si>
  <si>
    <t>61006010706</t>
  </si>
  <si>
    <t>ვერძაძე</t>
  </si>
  <si>
    <t>61001023191</t>
  </si>
  <si>
    <t>მოქია</t>
  </si>
  <si>
    <t>61001079964</t>
  </si>
  <si>
    <t>61003007634</t>
  </si>
  <si>
    <t>ქარცივაძე</t>
  </si>
  <si>
    <t>61006077820</t>
  </si>
  <si>
    <t>33001077247</t>
  </si>
  <si>
    <t>61009033963</t>
  </si>
  <si>
    <t>ჭყონია</t>
  </si>
  <si>
    <t>61001070820</t>
  </si>
  <si>
    <t>თალაკვაძე</t>
  </si>
  <si>
    <t>61001017624</t>
  </si>
  <si>
    <t>61001009236</t>
  </si>
  <si>
    <t>მჟავანაძე</t>
  </si>
  <si>
    <t>61008018468</t>
  </si>
  <si>
    <t>33001081660</t>
  </si>
  <si>
    <t>გულთამზე</t>
  </si>
  <si>
    <t>61005009996</t>
  </si>
  <si>
    <t>ტრაპაიძე</t>
  </si>
  <si>
    <t>61001024612</t>
  </si>
  <si>
    <t>თებრონე</t>
  </si>
  <si>
    <t>61001086204</t>
  </si>
  <si>
    <t>61001082537</t>
  </si>
  <si>
    <t>მურვანიძე</t>
  </si>
  <si>
    <t>14001027614</t>
  </si>
  <si>
    <t>მანუჩარ</t>
  </si>
  <si>
    <t>61006026215</t>
  </si>
  <si>
    <t>61006050180</t>
  </si>
  <si>
    <t>61006069345</t>
  </si>
  <si>
    <t>შარაძე</t>
  </si>
  <si>
    <t>61006061790</t>
  </si>
  <si>
    <t>61006069364</t>
  </si>
  <si>
    <t>სირაბიძე</t>
  </si>
  <si>
    <t>61008000977</t>
  </si>
  <si>
    <t>ზოიძე</t>
  </si>
  <si>
    <t>61006022017</t>
  </si>
  <si>
    <t>61006017168</t>
  </si>
  <si>
    <t>61006067905</t>
  </si>
  <si>
    <t>61004063673</t>
  </si>
  <si>
    <t>61006073470</t>
  </si>
  <si>
    <t>კოჩაძე</t>
  </si>
  <si>
    <t>სამყურაშვილი</t>
  </si>
  <si>
    <t>ჭიოკაძე</t>
  </si>
  <si>
    <t>მაჭარაშვილი-ბიწაძე</t>
  </si>
  <si>
    <t>გაფრინდაშვილი</t>
  </si>
  <si>
    <t>ლატავრა</t>
  </si>
  <si>
    <t>ვანდა</t>
  </si>
  <si>
    <t>ცუცქირიძე</t>
  </si>
  <si>
    <t>ხვედელიძე</t>
  </si>
  <si>
    <t>ნანეიშვილი</t>
  </si>
  <si>
    <t>შარუხია</t>
  </si>
  <si>
    <t>არახამია</t>
  </si>
  <si>
    <t>გარუჩავა</t>
  </si>
  <si>
    <t>დალი</t>
  </si>
  <si>
    <t>კილასონია</t>
  </si>
  <si>
    <t>ქოიავა</t>
  </si>
  <si>
    <t>ჯიჯელავა</t>
  </si>
  <si>
    <t>მიქანაძე</t>
  </si>
  <si>
    <t>კონჯარია</t>
  </si>
  <si>
    <t>ტატიანა</t>
  </si>
  <si>
    <t>მიმინოშვილი</t>
  </si>
  <si>
    <t>02001014371</t>
  </si>
  <si>
    <t>მებაღიშვილი</t>
  </si>
  <si>
    <t>კაკალაშვილი</t>
  </si>
  <si>
    <t>ტუაევა</t>
  </si>
  <si>
    <t>ბოსტოღანაშვილი</t>
  </si>
  <si>
    <t>01001029033</t>
  </si>
  <si>
    <t>01019076059</t>
  </si>
  <si>
    <t>01019041506</t>
  </si>
  <si>
    <t>ლაშქარაშვილი</t>
  </si>
  <si>
    <t>01019046907</t>
  </si>
  <si>
    <t>სვიანაძე</t>
  </si>
  <si>
    <t>01024004286</t>
  </si>
  <si>
    <t>ჯიმშელეიშვილი</t>
  </si>
  <si>
    <t>01020002317</t>
  </si>
  <si>
    <t>თეთრაძე</t>
  </si>
  <si>
    <t>01019074528</t>
  </si>
  <si>
    <t>ტერეზა</t>
  </si>
  <si>
    <t>ახალკაცი</t>
  </si>
  <si>
    <t>01020013987</t>
  </si>
  <si>
    <t>01008021616</t>
  </si>
  <si>
    <t>ნინელი</t>
  </si>
  <si>
    <t>საჩალელი</t>
  </si>
  <si>
    <t>01019055830</t>
  </si>
  <si>
    <t>კობერიძე</t>
  </si>
  <si>
    <t>01036004876</t>
  </si>
  <si>
    <t>ხითარიძე</t>
  </si>
  <si>
    <t>01019054922</t>
  </si>
  <si>
    <t>აბრამაშვილი</t>
  </si>
  <si>
    <t>01019065152</t>
  </si>
  <si>
    <t>ფხიკიძე</t>
  </si>
  <si>
    <t>იობაშვილი</t>
  </si>
  <si>
    <t>01019054586</t>
  </si>
  <si>
    <t>მდივანი</t>
  </si>
  <si>
    <t>01019022080</t>
  </si>
  <si>
    <t>დრაგა</t>
  </si>
  <si>
    <t>01019073970</t>
  </si>
  <si>
    <t>ყიასაშვილი</t>
  </si>
  <si>
    <t>ესმა</t>
  </si>
  <si>
    <t>ხოსიაური</t>
  </si>
  <si>
    <t>კობაიძე</t>
  </si>
  <si>
    <t>01019074890</t>
  </si>
  <si>
    <t>ჩიქვინიძე</t>
  </si>
  <si>
    <t>01019054252</t>
  </si>
  <si>
    <t>ბეკურაშვილი</t>
  </si>
  <si>
    <t>01019030126</t>
  </si>
  <si>
    <t>01001092912</t>
  </si>
  <si>
    <t>ტყემალაძე</t>
  </si>
  <si>
    <t>ლიზა</t>
  </si>
  <si>
    <t>01001092922</t>
  </si>
  <si>
    <t>ჯიქია</t>
  </si>
  <si>
    <t>01023003716</t>
  </si>
  <si>
    <t>02001025328</t>
  </si>
  <si>
    <t>01001090878</t>
  </si>
  <si>
    <t>ხადიშვილი</t>
  </si>
  <si>
    <t>08001027988</t>
  </si>
  <si>
    <t>61001036364</t>
  </si>
  <si>
    <t>61003010910</t>
  </si>
  <si>
    <t>61001081595</t>
  </si>
  <si>
    <t>ანრი</t>
  </si>
  <si>
    <t>ზუხბაია</t>
  </si>
  <si>
    <t>გორდეზიანი</t>
  </si>
  <si>
    <t>ჟვანია</t>
  </si>
  <si>
    <t>დესპინე</t>
  </si>
  <si>
    <t>01023013694</t>
  </si>
  <si>
    <t>01019052711</t>
  </si>
  <si>
    <t>გულნაზი</t>
  </si>
  <si>
    <t>ქვათაძე</t>
  </si>
  <si>
    <t>05001000517</t>
  </si>
  <si>
    <t>დოდელია</t>
  </si>
  <si>
    <t>01007014009</t>
  </si>
  <si>
    <t>სამსიანი</t>
  </si>
  <si>
    <t>01019077832</t>
  </si>
  <si>
    <t>01001095954</t>
  </si>
  <si>
    <t>კასპელაშვილი</t>
  </si>
  <si>
    <t>01001092891</t>
  </si>
  <si>
    <t>01019078907</t>
  </si>
  <si>
    <t>01301131022</t>
  </si>
  <si>
    <t>შაქარაშვილი</t>
  </si>
  <si>
    <t>11001008438</t>
  </si>
  <si>
    <t>გოგოლაური</t>
  </si>
  <si>
    <t>01022003047</t>
  </si>
  <si>
    <t>ხატრიშვილი</t>
  </si>
  <si>
    <t>01026013243</t>
  </si>
  <si>
    <t>11001007361</t>
  </si>
  <si>
    <t>ფირანიშვილი</t>
  </si>
  <si>
    <t>სვარიძე</t>
  </si>
  <si>
    <t>01019065278</t>
  </si>
  <si>
    <t>გოგინაშვილი</t>
  </si>
  <si>
    <t>01001100011</t>
  </si>
  <si>
    <t>დემურია</t>
  </si>
  <si>
    <t>01021013562</t>
  </si>
  <si>
    <t>01017047196</t>
  </si>
  <si>
    <t>ომიაძე</t>
  </si>
  <si>
    <t>01019081977</t>
  </si>
  <si>
    <t>დარინა</t>
  </si>
  <si>
    <t>მატინოვი</t>
  </si>
  <si>
    <t>01119089670</t>
  </si>
  <si>
    <t>01019008404</t>
  </si>
  <si>
    <t>12001054878</t>
  </si>
  <si>
    <t>ჟანა</t>
  </si>
  <si>
    <t>გრიგორიანც</t>
  </si>
  <si>
    <t>01012023373</t>
  </si>
  <si>
    <t>ბარათაშვილი</t>
  </si>
  <si>
    <t>ერისთავი</t>
  </si>
  <si>
    <t>09001028406</t>
  </si>
  <si>
    <t>ხალიდა</t>
  </si>
  <si>
    <t>აზიზოვა</t>
  </si>
  <si>
    <t>35001039182</t>
  </si>
  <si>
    <t>საბაძე</t>
  </si>
  <si>
    <t>გაუარაშვილი</t>
  </si>
  <si>
    <t>პაპოშვილი</t>
  </si>
  <si>
    <t>ტივაძე</t>
  </si>
  <si>
    <t>კუპრაძე</t>
  </si>
  <si>
    <t>ონიაშვილი</t>
  </si>
  <si>
    <t>25001048978</t>
  </si>
  <si>
    <t>კენკებაშვილი</t>
  </si>
  <si>
    <t>თოლორდავა</t>
  </si>
  <si>
    <t>ელიკაშვილი</t>
  </si>
  <si>
    <t>62802008104</t>
  </si>
  <si>
    <t>სულუაშვილი</t>
  </si>
  <si>
    <t>35001045894</t>
  </si>
  <si>
    <t>ივანე</t>
  </si>
  <si>
    <t>კაციტაძე</t>
  </si>
  <si>
    <t>35001127783</t>
  </si>
  <si>
    <t>კვაშილავა</t>
  </si>
  <si>
    <t>ბეშიძე</t>
  </si>
  <si>
    <t>ნაილია</t>
  </si>
  <si>
    <t>ნასიბოვა</t>
  </si>
  <si>
    <t>01019081069</t>
  </si>
  <si>
    <t>35001106121</t>
  </si>
  <si>
    <t>35001126282</t>
  </si>
  <si>
    <t>35001121304</t>
  </si>
  <si>
    <t>თოდუა</t>
  </si>
  <si>
    <t>კირცხალია</t>
  </si>
  <si>
    <t>თევდორაშვილი</t>
  </si>
  <si>
    <t>მელია</t>
  </si>
  <si>
    <t>ხუნწარია</t>
  </si>
  <si>
    <t>გვასალია-გეგენავა</t>
  </si>
  <si>
    <t>დიხამინჯია</t>
  </si>
  <si>
    <t>ხუბუნაია</t>
  </si>
  <si>
    <t>ანანა</t>
  </si>
  <si>
    <t>მებონია</t>
  </si>
  <si>
    <t xml:space="preserve">ნათია </t>
  </si>
  <si>
    <t>ბიტკაშა</t>
  </si>
  <si>
    <t xml:space="preserve">გვანცა </t>
  </si>
  <si>
    <t>ლუიზა</t>
  </si>
  <si>
    <t>ბენიძე</t>
  </si>
  <si>
    <t>ნარჩემაშვილი</t>
  </si>
  <si>
    <t>გიგიაძე</t>
  </si>
  <si>
    <t>ზაირა</t>
  </si>
  <si>
    <t>მატარაძე</t>
  </si>
  <si>
    <t>გოგიძე</t>
  </si>
  <si>
    <t>შილაკაძე</t>
  </si>
  <si>
    <t>ავთანდილი</t>
  </si>
  <si>
    <t>შაშიაშვილი</t>
  </si>
  <si>
    <t>ჯამბულ</t>
  </si>
  <si>
    <t>ტყაბლაძე</t>
  </si>
  <si>
    <t>ლომერი</t>
  </si>
  <si>
    <t>გაზდელიანი</t>
  </si>
  <si>
    <t>რურუა</t>
  </si>
  <si>
    <t>თავაძე</t>
  </si>
  <si>
    <t>ემზარ</t>
  </si>
  <si>
    <t>გედენიძე</t>
  </si>
  <si>
    <t>კინწურაშვილი</t>
  </si>
  <si>
    <t>გოგიტა</t>
  </si>
  <si>
    <t>მალაყმაძე</t>
  </si>
  <si>
    <t>გორგოშაძე</t>
  </si>
  <si>
    <t>შერვაშიძე</t>
  </si>
  <si>
    <t>ზეინაბ</t>
  </si>
  <si>
    <t>აბაშიძე</t>
  </si>
  <si>
    <t>ტაკიძე</t>
  </si>
  <si>
    <t>კაკაბაძე</t>
  </si>
  <si>
    <t>შაშიკაძე</t>
  </si>
  <si>
    <t>ამანდა</t>
  </si>
  <si>
    <t>გორგილაძე</t>
  </si>
  <si>
    <t>შუქრი</t>
  </si>
  <si>
    <t>ბრუნჯაძე</t>
  </si>
  <si>
    <t>არძენაძე</t>
  </si>
  <si>
    <t>ნია</t>
  </si>
  <si>
    <t>გორდულავა</t>
  </si>
  <si>
    <t>19001088774</t>
  </si>
  <si>
    <t>19001001883</t>
  </si>
  <si>
    <t>სვირავა</t>
  </si>
  <si>
    <t>19001102601</t>
  </si>
  <si>
    <t>ხორავა</t>
  </si>
  <si>
    <t>48001013754</t>
  </si>
  <si>
    <t>ბელა</t>
  </si>
  <si>
    <t>ჯინორიძე</t>
  </si>
  <si>
    <t>19001004207</t>
  </si>
  <si>
    <t>ღურწკაია</t>
  </si>
  <si>
    <t>62001025377</t>
  </si>
  <si>
    <t>სანიკიძე</t>
  </si>
  <si>
    <t>19001026161</t>
  </si>
  <si>
    <t>დათაშვილი</t>
  </si>
  <si>
    <t>03001000425</t>
  </si>
  <si>
    <t>62009007374</t>
  </si>
  <si>
    <t>ვინარი</t>
  </si>
  <si>
    <t>19001065722</t>
  </si>
  <si>
    <t>ლემონჯავა</t>
  </si>
  <si>
    <t>51001022879</t>
  </si>
  <si>
    <t>ყოლბაია</t>
  </si>
  <si>
    <t>62409013260</t>
  </si>
  <si>
    <t>როზა</t>
  </si>
  <si>
    <t>რაფავა</t>
  </si>
  <si>
    <t>19001008867</t>
  </si>
  <si>
    <t>19001107559</t>
  </si>
  <si>
    <t>წიფურია</t>
  </si>
  <si>
    <t>19001106306</t>
  </si>
  <si>
    <t>მატუა</t>
  </si>
  <si>
    <t>51001018537</t>
  </si>
  <si>
    <t>19001111436</t>
  </si>
  <si>
    <t>გულორდავა</t>
  </si>
  <si>
    <t>19001020568</t>
  </si>
  <si>
    <t>ლუხუმი</t>
  </si>
  <si>
    <t>19001009489</t>
  </si>
  <si>
    <t>19001023753</t>
  </si>
  <si>
    <t>ხუხუა</t>
  </si>
  <si>
    <t>19001101092</t>
  </si>
  <si>
    <t>19001064694</t>
  </si>
  <si>
    <t>თოლორაია</t>
  </si>
  <si>
    <t>19001081274</t>
  </si>
  <si>
    <t>19001101279</t>
  </si>
  <si>
    <t>ნუნუ</t>
  </si>
  <si>
    <t>გვასალია</t>
  </si>
  <si>
    <t>19001101561</t>
  </si>
  <si>
    <t>ნუციკო</t>
  </si>
  <si>
    <t>19001102220</t>
  </si>
  <si>
    <t>კუპრავა</t>
  </si>
  <si>
    <t>19001096673</t>
  </si>
  <si>
    <t>19001095384</t>
  </si>
  <si>
    <t>გვარამია</t>
  </si>
  <si>
    <t>62006030026</t>
  </si>
  <si>
    <t>ონისე</t>
  </si>
  <si>
    <t>19001081315</t>
  </si>
  <si>
    <t>ჩუხუა</t>
  </si>
  <si>
    <t>19701115370</t>
  </si>
  <si>
    <t>შენგელია</t>
  </si>
  <si>
    <t>19001023942</t>
  </si>
  <si>
    <t>62006040916</t>
  </si>
  <si>
    <t>19001025424</t>
  </si>
  <si>
    <t>უბირია</t>
  </si>
  <si>
    <t>19001069724</t>
  </si>
  <si>
    <t>ლექსო</t>
  </si>
  <si>
    <t>ჯახაია</t>
  </si>
  <si>
    <t>62009004016</t>
  </si>
  <si>
    <t>19001108649</t>
  </si>
  <si>
    <t>62001044316</t>
  </si>
  <si>
    <t>ჩხაპელია</t>
  </si>
  <si>
    <t>51001025982</t>
  </si>
  <si>
    <t>გახარია</t>
  </si>
  <si>
    <t>19501117901</t>
  </si>
  <si>
    <t>კვიკვინია</t>
  </si>
  <si>
    <t>19001003753</t>
  </si>
  <si>
    <t>ჯილდა</t>
  </si>
  <si>
    <t>19001099281</t>
  </si>
  <si>
    <t>19001103921</t>
  </si>
  <si>
    <t>ზარქუა</t>
  </si>
  <si>
    <t>62005021049</t>
  </si>
  <si>
    <t>19001032467</t>
  </si>
  <si>
    <t>სოსო</t>
  </si>
  <si>
    <t>სოსელია</t>
  </si>
  <si>
    <t>19001053863</t>
  </si>
  <si>
    <t>ლობჟანიძე</t>
  </si>
  <si>
    <t>ბალანჩივაძე</t>
  </si>
  <si>
    <t>დუნდუა</t>
  </si>
  <si>
    <t>37001028911</t>
  </si>
  <si>
    <t>ორჯონიკიძე</t>
  </si>
  <si>
    <t>გეგეშიძე</t>
  </si>
  <si>
    <t>ხათუნი</t>
  </si>
  <si>
    <t>ჯაჯანიძე</t>
  </si>
  <si>
    <t>ქორიძე</t>
  </si>
  <si>
    <t>01001011463</t>
  </si>
  <si>
    <t>ჯოჯუა</t>
  </si>
  <si>
    <t>პერელმანი</t>
  </si>
  <si>
    <t>მეგენეიშვილი</t>
  </si>
  <si>
    <t>დემურ</t>
  </si>
  <si>
    <t>შანიძე</t>
  </si>
  <si>
    <t>დარსაველიძე</t>
  </si>
  <si>
    <t>გახოკიძე</t>
  </si>
  <si>
    <t>ცოტაძე</t>
  </si>
  <si>
    <t>ხარებავა</t>
  </si>
  <si>
    <t>ბორენა</t>
  </si>
  <si>
    <t>ლომინეიშვილი</t>
  </si>
  <si>
    <t>რაინდი</t>
  </si>
  <si>
    <t>ჟუკიანა</t>
  </si>
  <si>
    <t>მხეიძე</t>
  </si>
  <si>
    <t>ნანობაშვილი</t>
  </si>
  <si>
    <t>01008043986</t>
  </si>
  <si>
    <t>ტყეშელაშვილი</t>
  </si>
  <si>
    <t>თეკლე</t>
  </si>
  <si>
    <t>ნაფეტვარიძე</t>
  </si>
  <si>
    <t>მეზვრიშვილი</t>
  </si>
  <si>
    <t>36001019455</t>
  </si>
  <si>
    <t>36001038893</t>
  </si>
  <si>
    <t>სუკასიანი</t>
  </si>
  <si>
    <t>36001049218</t>
  </si>
  <si>
    <t>35001045745</t>
  </si>
  <si>
    <t>ბარიხაშვილი</t>
  </si>
  <si>
    <t>36001039191</t>
  </si>
  <si>
    <t>დარბაისელი-სამუნაშვილი</t>
  </si>
  <si>
    <t>36001020288</t>
  </si>
  <si>
    <t>მელიაშვილი</t>
  </si>
  <si>
    <t>01011092891</t>
  </si>
  <si>
    <t>36001050029</t>
  </si>
  <si>
    <t>მირზაშვილი</t>
  </si>
  <si>
    <t>36001051365</t>
  </si>
  <si>
    <t>აბშილავა</t>
  </si>
  <si>
    <t>19001031133</t>
  </si>
  <si>
    <t>ჭიაბერაშვილი</t>
  </si>
  <si>
    <t>36001039398</t>
  </si>
  <si>
    <t>კერატიშვილი</t>
  </si>
  <si>
    <t>36001043340</t>
  </si>
  <si>
    <t>ბაზერაშვილი</t>
  </si>
  <si>
    <t>36001050891</t>
  </si>
  <si>
    <t>36001043925</t>
  </si>
  <si>
    <t>36101054281</t>
  </si>
  <si>
    <t>ამბარდნიშვილი</t>
  </si>
  <si>
    <t>36001008683</t>
  </si>
  <si>
    <t>გიქორაშვილი</t>
  </si>
  <si>
    <t>36001050149</t>
  </si>
  <si>
    <t>36001051828</t>
  </si>
  <si>
    <t>ურგებაძე</t>
  </si>
  <si>
    <t>36501054310</t>
  </si>
  <si>
    <t>მუსტაფა</t>
  </si>
  <si>
    <t>36001040516</t>
  </si>
  <si>
    <t>მუზაჰიმ</t>
  </si>
  <si>
    <t>36401055715</t>
  </si>
  <si>
    <t>ხატიაშვილი</t>
  </si>
  <si>
    <t>36001049829</t>
  </si>
  <si>
    <t>ჩიგოგიძე</t>
  </si>
  <si>
    <t>მინდია</t>
  </si>
  <si>
    <t>გურიელიძე</t>
  </si>
  <si>
    <t>ადაძე</t>
  </si>
  <si>
    <t>შათირიშვილი</t>
  </si>
  <si>
    <t>აბდუშელიშვილი</t>
  </si>
  <si>
    <t>ვანო</t>
  </si>
  <si>
    <t>კუპატაძე</t>
  </si>
  <si>
    <t>კვესიტაძე</t>
  </si>
  <si>
    <t>თათეშვილი</t>
  </si>
  <si>
    <t>03001017223</t>
  </si>
  <si>
    <t>მარგალიტა</t>
  </si>
  <si>
    <t>მამასახლისაშვილი</t>
  </si>
  <si>
    <t>03901023517</t>
  </si>
  <si>
    <t>03001001616</t>
  </si>
  <si>
    <t>03001002466</t>
  </si>
  <si>
    <t>03001013244</t>
  </si>
  <si>
    <t>აფრიამაშვილი</t>
  </si>
  <si>
    <t>03001004697</t>
  </si>
  <si>
    <t>ფასანიძე</t>
  </si>
  <si>
    <t>სოლომონიძე</t>
  </si>
  <si>
    <t>07001001676</t>
  </si>
  <si>
    <t>ზაურ</t>
  </si>
  <si>
    <t>კოჩალიძე</t>
  </si>
  <si>
    <t>ამირან</t>
  </si>
  <si>
    <t>ჯოყილაძე</t>
  </si>
  <si>
    <t>ქედელიძე</t>
  </si>
  <si>
    <t>მარად</t>
  </si>
  <si>
    <t>ტუნაძე</t>
  </si>
  <si>
    <t>როინ</t>
  </si>
  <si>
    <t>ცეცხლაძე</t>
  </si>
  <si>
    <t>იაშა</t>
  </si>
  <si>
    <t>პაპიძე</t>
  </si>
  <si>
    <t>ადამ</t>
  </si>
  <si>
    <t>ხმალაძე</t>
  </si>
  <si>
    <t>დავლაძე</t>
  </si>
  <si>
    <t>მურად</t>
  </si>
  <si>
    <t>ჯაიანი</t>
  </si>
  <si>
    <t>შანთაძე</t>
  </si>
  <si>
    <t>ეთერ</t>
  </si>
  <si>
    <t>მეკეიძე</t>
  </si>
  <si>
    <t>მეხმან</t>
  </si>
  <si>
    <t>კარახმაზლი</t>
  </si>
  <si>
    <t>ბაირამგულუ</t>
  </si>
  <si>
    <t>ბაირამოვი</t>
  </si>
  <si>
    <t>ადილხან</t>
  </si>
  <si>
    <t>ნაიბოვი</t>
  </si>
  <si>
    <t>ზულფუგარ</t>
  </si>
  <si>
    <t>ბაბაევი</t>
  </si>
  <si>
    <t>სეიმურ</t>
  </si>
  <si>
    <t>ალიევი</t>
  </si>
  <si>
    <t>მამედოვი</t>
  </si>
  <si>
    <t>აიაზ</t>
  </si>
  <si>
    <t>დაშდამიროვი</t>
  </si>
  <si>
    <t>მახმუდ</t>
  </si>
  <si>
    <t>იაშვილი</t>
  </si>
  <si>
    <t>ჯამალ</t>
  </si>
  <si>
    <t>ვალიევი</t>
  </si>
  <si>
    <t>01027076502</t>
  </si>
  <si>
    <t>რამალ</t>
  </si>
  <si>
    <t>პეიკანოვი</t>
  </si>
  <si>
    <t>ფაზილ</t>
  </si>
  <si>
    <t>მამედოვ</t>
  </si>
  <si>
    <t>რაშიდ</t>
  </si>
  <si>
    <t>ბადალოვი</t>
  </si>
  <si>
    <t>ცოფურაშვილი</t>
  </si>
  <si>
    <t>01001061734</t>
  </si>
  <si>
    <t>კვირკვაია</t>
  </si>
  <si>
    <t>ხაფავა</t>
  </si>
  <si>
    <t>ბუკია</t>
  </si>
  <si>
    <t>შონია</t>
  </si>
  <si>
    <t>01005037731</t>
  </si>
  <si>
    <t>ფაჩულია</t>
  </si>
  <si>
    <t>ნანო</t>
  </si>
  <si>
    <t>ჭაავა</t>
  </si>
  <si>
    <t>ლორეტა</t>
  </si>
  <si>
    <t>ჭანტურია</t>
  </si>
  <si>
    <t>ნომადი</t>
  </si>
  <si>
    <t>გიზო</t>
  </si>
  <si>
    <t>კუკავა</t>
  </si>
  <si>
    <t>თირქია</t>
  </si>
  <si>
    <t>ჭოჭუა</t>
  </si>
  <si>
    <t>ხარჩილავა</t>
  </si>
  <si>
    <t>ტესლიუკი</t>
  </si>
  <si>
    <t>როინი</t>
  </si>
  <si>
    <t>ჭითანავა</t>
  </si>
  <si>
    <t>რაჟდენ</t>
  </si>
  <si>
    <t>ნატაშა</t>
  </si>
  <si>
    <t>შანავა</t>
  </si>
  <si>
    <t>ჩხიკვაძე</t>
  </si>
  <si>
    <t>მარიანა</t>
  </si>
  <si>
    <t>ბოცვაძე</t>
  </si>
  <si>
    <t>აბესალომ</t>
  </si>
  <si>
    <t>ხაბალაშვილი</t>
  </si>
  <si>
    <t>ბზეკალავა</t>
  </si>
  <si>
    <t>ალიბეგაშვილი</t>
  </si>
  <si>
    <t>რევა</t>
  </si>
  <si>
    <t>რომანი</t>
  </si>
  <si>
    <t>ღლონტი</t>
  </si>
  <si>
    <t>შარაშენიძე</t>
  </si>
  <si>
    <t>ბურჭულაძე</t>
  </si>
  <si>
    <t>ცქვიტინიძე</t>
  </si>
  <si>
    <t>მურმან</t>
  </si>
  <si>
    <t>გვიბირიძე</t>
  </si>
  <si>
    <t>სარიშვილი</t>
  </si>
  <si>
    <t>არათანაშვილი</t>
  </si>
  <si>
    <t>01021000731</t>
  </si>
  <si>
    <t>ლეფსაია</t>
  </si>
  <si>
    <t>გელოვანი</t>
  </si>
  <si>
    <t>36601055750</t>
  </si>
  <si>
    <t>01005030614</t>
  </si>
  <si>
    <t>01019088214</t>
  </si>
  <si>
    <t>01009014374</t>
  </si>
  <si>
    <t>01008056587</t>
  </si>
  <si>
    <t>ყვავიაშვილი</t>
  </si>
  <si>
    <t>შარვაშიძე</t>
  </si>
  <si>
    <t>ანდრიაშვილი</t>
  </si>
  <si>
    <t>31501059385</t>
  </si>
  <si>
    <t>31001000248</t>
  </si>
  <si>
    <t>გალუსტ</t>
  </si>
  <si>
    <t>ქოჩოიან</t>
  </si>
  <si>
    <t>07001036598</t>
  </si>
  <si>
    <t>ვარდაზარ</t>
  </si>
  <si>
    <t>ხოცანიან</t>
  </si>
  <si>
    <t>07001052029</t>
  </si>
  <si>
    <t>გვიშიანი</t>
  </si>
  <si>
    <t>ჩიჯავაძე</t>
  </si>
  <si>
    <t>კარელიძე</t>
  </si>
  <si>
    <t>კულულაშვილი</t>
  </si>
  <si>
    <t>ნაზი</t>
  </si>
  <si>
    <t>01025002884</t>
  </si>
  <si>
    <t>ბუზიაშვილი</t>
  </si>
  <si>
    <t>01027088932</t>
  </si>
  <si>
    <t>სონია</t>
  </si>
  <si>
    <t>07001045992</t>
  </si>
  <si>
    <t>გვაჯავა</t>
  </si>
  <si>
    <t>ხაბაზიშვილი</t>
  </si>
  <si>
    <t>59001020195</t>
  </si>
  <si>
    <t>ლაცაბიძე-ტოროშელიძე</t>
  </si>
  <si>
    <t>წარიაშვილი</t>
  </si>
  <si>
    <t>ბენდელიანი</t>
  </si>
  <si>
    <t>ბებიაშვილი</t>
  </si>
  <si>
    <t>18001040263</t>
  </si>
  <si>
    <t xml:space="preserve">მალხაზ </t>
  </si>
  <si>
    <t>29001031897</t>
  </si>
  <si>
    <t>კეჟერაძე</t>
  </si>
  <si>
    <t>ნელლი</t>
  </si>
  <si>
    <t>ჩახალიან</t>
  </si>
  <si>
    <t>07001001372</t>
  </si>
  <si>
    <t>ვართანოვი</t>
  </si>
  <si>
    <t>01003016619</t>
  </si>
  <si>
    <t>ლოლაძე</t>
  </si>
  <si>
    <t>01024077531</t>
  </si>
  <si>
    <t>მარიტა</t>
  </si>
  <si>
    <t>სერგია</t>
  </si>
  <si>
    <t>რაშადათ</t>
  </si>
  <si>
    <t>ბაკური</t>
  </si>
  <si>
    <t>კულალაღაშვილი</t>
  </si>
  <si>
    <t>კარამოვა</t>
  </si>
  <si>
    <t>ტოგონიძე</t>
  </si>
  <si>
    <t>იაშაღაშვილი</t>
  </si>
  <si>
    <t>ოშაყმაშვილი</t>
  </si>
  <si>
    <t>ლილე</t>
  </si>
  <si>
    <t>გულბანი</t>
  </si>
  <si>
    <t>გალუსტიანი</t>
  </si>
  <si>
    <t>მიხაილი</t>
  </si>
  <si>
    <t>კირაკოსიანი</t>
  </si>
  <si>
    <t>01024038365</t>
  </si>
  <si>
    <t>შაქრო</t>
  </si>
  <si>
    <t>01601102453</t>
  </si>
  <si>
    <t>01024077953</t>
  </si>
  <si>
    <t>ჯემალ</t>
  </si>
  <si>
    <t>ხუტუნიშვილი</t>
  </si>
  <si>
    <t>მიროტაძე</t>
  </si>
  <si>
    <t>38001023849</t>
  </si>
  <si>
    <t>უღრელიძე</t>
  </si>
  <si>
    <t>სულაბერიძე</t>
  </si>
  <si>
    <t>ზაბახიძე</t>
  </si>
  <si>
    <t>03001014205</t>
  </si>
  <si>
    <t xml:space="preserve">გულნაზი </t>
  </si>
  <si>
    <t>დაუშვილი</t>
  </si>
  <si>
    <t>01027075151</t>
  </si>
  <si>
    <t>სამველ</t>
  </si>
  <si>
    <t>რესტევანიანი</t>
  </si>
  <si>
    <t>ლუდმილა</t>
  </si>
  <si>
    <t>01011013063</t>
  </si>
  <si>
    <t>ოგანეზოვი</t>
  </si>
  <si>
    <t>01001004407</t>
  </si>
  <si>
    <t>იანა</t>
  </si>
  <si>
    <t>ეგიაზაროვი</t>
  </si>
  <si>
    <t>01011075192</t>
  </si>
  <si>
    <t>ელმადდინ</t>
  </si>
  <si>
    <t>გეიდაროვი</t>
  </si>
  <si>
    <t>მამია</t>
  </si>
  <si>
    <t>01033002215</t>
  </si>
  <si>
    <t>სუზანა</t>
  </si>
  <si>
    <t>კამალიანი</t>
  </si>
  <si>
    <t>ლატარია</t>
  </si>
  <si>
    <t>19001104950</t>
  </si>
  <si>
    <t>მთვარისა</t>
  </si>
  <si>
    <t>პატარაია</t>
  </si>
  <si>
    <t>ცაცუნა</t>
  </si>
  <si>
    <t>მადაშა</t>
  </si>
  <si>
    <t>12001090618</t>
  </si>
  <si>
    <t>ვაკილ</t>
  </si>
  <si>
    <t>62006041262</t>
  </si>
  <si>
    <t>ჯულაყიძე</t>
  </si>
  <si>
    <t>ნანიკაშვილი</t>
  </si>
  <si>
    <t>19001063045</t>
  </si>
  <si>
    <t>მერკვილაძე</t>
  </si>
  <si>
    <t>18001068327</t>
  </si>
  <si>
    <t>ნაირა</t>
  </si>
  <si>
    <t>გურული</t>
  </si>
  <si>
    <t>მამაგულიშვილი</t>
  </si>
  <si>
    <t>60001013357</t>
  </si>
  <si>
    <t>27001000198</t>
  </si>
  <si>
    <t>ჯონი</t>
  </si>
  <si>
    <t>მამფორია</t>
  </si>
  <si>
    <t>გელენიძე</t>
  </si>
  <si>
    <t>სიმსივე</t>
  </si>
  <si>
    <t>გიორხელიძე</t>
  </si>
  <si>
    <t>დავლაშელიძე</t>
  </si>
  <si>
    <t>ხვადაგიანი</t>
  </si>
  <si>
    <t>სულხანი</t>
  </si>
  <si>
    <t>01024031053</t>
  </si>
  <si>
    <t>სერენა</t>
  </si>
  <si>
    <t>თურქია</t>
  </si>
  <si>
    <t>62005009658</t>
  </si>
  <si>
    <t>01010005475</t>
  </si>
  <si>
    <t>ელვინ</t>
  </si>
  <si>
    <t>12001096627</t>
  </si>
  <si>
    <t>კაკოშვილი</t>
  </si>
  <si>
    <t>ინასარიძე</t>
  </si>
  <si>
    <t>01011044389</t>
  </si>
  <si>
    <t>მანველიშვილი</t>
  </si>
  <si>
    <t>კაჭკაჭაშვილი</t>
  </si>
  <si>
    <t>03001018653</t>
  </si>
  <si>
    <t>ჩილინგარაშვილი</t>
  </si>
  <si>
    <t>03001003949</t>
  </si>
  <si>
    <t>03001019411</t>
  </si>
  <si>
    <t>რიფსიმე</t>
  </si>
  <si>
    <t>ატამიან</t>
  </si>
  <si>
    <t>გრიგორიან</t>
  </si>
  <si>
    <t>ლომიშვილი</t>
  </si>
  <si>
    <t>01004002546</t>
  </si>
  <si>
    <t>მალიავინა</t>
  </si>
  <si>
    <t>01004009289</t>
  </si>
  <si>
    <t>ხალათიანი</t>
  </si>
  <si>
    <t>01004006708</t>
  </si>
  <si>
    <t>01030046139</t>
  </si>
  <si>
    <t>62006015183</t>
  </si>
  <si>
    <t>ხასაია</t>
  </si>
  <si>
    <t>სირგინავა</t>
  </si>
  <si>
    <t>ძლიერიშვილი</t>
  </si>
  <si>
    <t>01002029519</t>
  </si>
  <si>
    <t>გურგენაშვილი</t>
  </si>
  <si>
    <t>01002017901</t>
  </si>
  <si>
    <t>ლენა</t>
  </si>
  <si>
    <t>01002024686</t>
  </si>
  <si>
    <t>01002001882</t>
  </si>
  <si>
    <t>მსხალაძე</t>
  </si>
  <si>
    <t>01001063673</t>
  </si>
  <si>
    <t>01002028155</t>
  </si>
  <si>
    <t>ხუჯაძე</t>
  </si>
  <si>
    <t>01001029175</t>
  </si>
  <si>
    <t>ბენდუქიძე</t>
  </si>
  <si>
    <t>01001034315</t>
  </si>
  <si>
    <t>ხიდარ</t>
  </si>
  <si>
    <t>შამოევი</t>
  </si>
  <si>
    <t>01002001970</t>
  </si>
  <si>
    <t>ციებაშვილი</t>
  </si>
  <si>
    <t>01001053663</t>
  </si>
  <si>
    <t>კანკია</t>
  </si>
  <si>
    <t>ბაბულია</t>
  </si>
  <si>
    <t>ქსოვრელი</t>
  </si>
  <si>
    <t>01003017093</t>
  </si>
  <si>
    <t>01003018256</t>
  </si>
  <si>
    <t>ინაიდა</t>
  </si>
  <si>
    <t>ვარაზანაშვილი</t>
  </si>
  <si>
    <t>01003003664</t>
  </si>
  <si>
    <t>ზემფირა</t>
  </si>
  <si>
    <t>უშიკიშვილი</t>
  </si>
  <si>
    <t>01003000657</t>
  </si>
  <si>
    <t>ნარგიზ</t>
  </si>
  <si>
    <t>მევლუდ</t>
  </si>
  <si>
    <t>ელდარი</t>
  </si>
  <si>
    <t>გუმაშვილი</t>
  </si>
  <si>
    <t>01201127232</t>
  </si>
  <si>
    <t>გურაშვილი</t>
  </si>
  <si>
    <t>ქურდაშვილი</t>
  </si>
  <si>
    <t>ბუწაშვილი</t>
  </si>
  <si>
    <t>კოჭლამაზაშვილი</t>
  </si>
  <si>
    <t>იანტბერიძე</t>
  </si>
  <si>
    <t>ჩაფიძე</t>
  </si>
  <si>
    <t>სიხარულია</t>
  </si>
  <si>
    <t>ომარი</t>
  </si>
  <si>
    <t>ჩივაძე</t>
  </si>
  <si>
    <t>კახაბერი</t>
  </si>
  <si>
    <t>ბუხაიძე</t>
  </si>
  <si>
    <t>დაღუნდარიძე</t>
  </si>
  <si>
    <t>გაბადაძე</t>
  </si>
  <si>
    <t>ნიკოლოზი</t>
  </si>
  <si>
    <t>ლევიცკი</t>
  </si>
  <si>
    <t>ქარქაშაძე</t>
  </si>
  <si>
    <t>სირაძე</t>
  </si>
  <si>
    <t>გვარაკიძე</t>
  </si>
  <si>
    <t>01036002097</t>
  </si>
  <si>
    <t>ვიბლიანი</t>
  </si>
  <si>
    <t>მამული</t>
  </si>
  <si>
    <t>გეგელია</t>
  </si>
  <si>
    <t>01009002121</t>
  </si>
  <si>
    <t>01008038411</t>
  </si>
  <si>
    <t>გაბრავა</t>
  </si>
  <si>
    <t>ოკუჯავა</t>
  </si>
  <si>
    <t>01009017969</t>
  </si>
  <si>
    <t>01009017255</t>
  </si>
  <si>
    <t>აფროსიძე</t>
  </si>
  <si>
    <t>01008047648</t>
  </si>
  <si>
    <t>გეგეჭკორი</t>
  </si>
  <si>
    <t>ჯაჯანაშვილი</t>
  </si>
  <si>
    <t>ღონიაშვილი</t>
  </si>
  <si>
    <t>ბაბალაშვილი</t>
  </si>
  <si>
    <t>გიგი</t>
  </si>
  <si>
    <t>ალადაშვილი</t>
  </si>
  <si>
    <t>მამნიაშვილი</t>
  </si>
  <si>
    <t>ფატიმათ</t>
  </si>
  <si>
    <t>კახიტაევი</t>
  </si>
  <si>
    <t>ნელი</t>
  </si>
  <si>
    <t>ლეგაშვილი</t>
  </si>
  <si>
    <t>01009015493</t>
  </si>
  <si>
    <t>01030011779</t>
  </si>
  <si>
    <t>01030017593</t>
  </si>
  <si>
    <t>01029003905</t>
  </si>
  <si>
    <t>ბაგრატია</t>
  </si>
  <si>
    <t>გაგანაშვილი</t>
  </si>
  <si>
    <t>08001011109</t>
  </si>
  <si>
    <t>ავეტისიან</t>
  </si>
  <si>
    <t>ქოზაშვილი</t>
  </si>
  <si>
    <t>01010002733</t>
  </si>
  <si>
    <t>ხიზაძე</t>
  </si>
  <si>
    <t>05001000955</t>
  </si>
  <si>
    <t>გულნარი</t>
  </si>
  <si>
    <t>01011023216</t>
  </si>
  <si>
    <t>გუდაძე</t>
  </si>
  <si>
    <t>ზიტა</t>
  </si>
  <si>
    <t>გავა</t>
  </si>
  <si>
    <t>11001000065</t>
  </si>
  <si>
    <t>ივეტა</t>
  </si>
  <si>
    <t>აფანასიევა</t>
  </si>
  <si>
    <t>01029001040</t>
  </si>
  <si>
    <t>ნიკურაძე</t>
  </si>
  <si>
    <t>01005039927</t>
  </si>
  <si>
    <t>მიქუტიშვილი</t>
  </si>
  <si>
    <t>01007014023</t>
  </si>
  <si>
    <t>01007013733</t>
  </si>
  <si>
    <t>01015006944</t>
  </si>
  <si>
    <t>მეჭურჭლიშვილი</t>
  </si>
  <si>
    <t>01007010199</t>
  </si>
  <si>
    <t>გაბიდაური</t>
  </si>
  <si>
    <t>01005022424</t>
  </si>
  <si>
    <t>გუგუშვილი</t>
  </si>
  <si>
    <t>01007014493</t>
  </si>
  <si>
    <t>კვაჭაძე</t>
  </si>
  <si>
    <t>01030050907</t>
  </si>
  <si>
    <t>კუხალეიშვილი</t>
  </si>
  <si>
    <t>ფირუზაშვილი</t>
  </si>
  <si>
    <t>01019022331</t>
  </si>
  <si>
    <t>გოგნიაშვილი</t>
  </si>
  <si>
    <t>01011046210</t>
  </si>
  <si>
    <t>ბაღანაშვილი</t>
  </si>
  <si>
    <t>ნაოჭაშვილი</t>
  </si>
  <si>
    <t>ჭარაქაშვილი</t>
  </si>
  <si>
    <t>01013003189</t>
  </si>
  <si>
    <t>ქალდანი</t>
  </si>
  <si>
    <t>თიბილაშვილი</t>
  </si>
  <si>
    <t>01011046860</t>
  </si>
  <si>
    <t>ავეტიანი</t>
  </si>
  <si>
    <t>01011021677</t>
  </si>
  <si>
    <t>ლიდია</t>
  </si>
  <si>
    <t>01012018503</t>
  </si>
  <si>
    <t>ბექაური</t>
  </si>
  <si>
    <t>იზო</t>
  </si>
  <si>
    <t>01011063550</t>
  </si>
  <si>
    <t>01017004009</t>
  </si>
  <si>
    <t>ივანელაშვილი-მეზვრიშვილი</t>
  </si>
  <si>
    <t>ქურასპედიანი</t>
  </si>
  <si>
    <t>ქუხილავა</t>
  </si>
  <si>
    <t>კარტაშიანი</t>
  </si>
  <si>
    <t>01011037484</t>
  </si>
  <si>
    <t>01011042441</t>
  </si>
  <si>
    <t>ჯოგიაშვილი</t>
  </si>
  <si>
    <t>01011033743</t>
  </si>
  <si>
    <t>01011083158</t>
  </si>
  <si>
    <t>გოცირიძე</t>
  </si>
  <si>
    <t>01011095695</t>
  </si>
  <si>
    <t>სამაია</t>
  </si>
  <si>
    <t>აგაევი</t>
  </si>
  <si>
    <t>01011031105</t>
  </si>
  <si>
    <t>01036000933</t>
  </si>
  <si>
    <t>სიმონ</t>
  </si>
  <si>
    <t>ყეინაშვილი</t>
  </si>
  <si>
    <t>ვარაზდატ</t>
  </si>
  <si>
    <t>არზუმანიან</t>
  </si>
  <si>
    <t>ვაჩაგან</t>
  </si>
  <si>
    <t>პოდოღლიან</t>
  </si>
  <si>
    <t>სანამიან</t>
  </si>
  <si>
    <t>იგორ</t>
  </si>
  <si>
    <t>არშაკ</t>
  </si>
  <si>
    <t>ჰულიოს</t>
  </si>
  <si>
    <t>ანტონოსიან</t>
  </si>
  <si>
    <t>დივინ</t>
  </si>
  <si>
    <t>დარბინიან</t>
  </si>
  <si>
    <t>ხოსროვ</t>
  </si>
  <si>
    <t>ისოიან</t>
  </si>
  <si>
    <t>არპინე</t>
  </si>
  <si>
    <t>არმენ</t>
  </si>
  <si>
    <t>ღონიკიშვილი</t>
  </si>
  <si>
    <t>გელდიაშვილი</t>
  </si>
  <si>
    <t>გათიკაევი</t>
  </si>
  <si>
    <t>ზანაძე</t>
  </si>
  <si>
    <t>მამიჯანაშვილი</t>
  </si>
  <si>
    <t>ამირიძე</t>
  </si>
  <si>
    <t>01026007552</t>
  </si>
  <si>
    <t>ზინაიდა</t>
  </si>
  <si>
    <t>01026012669</t>
  </si>
  <si>
    <t>თათულაშვილი</t>
  </si>
  <si>
    <t>01024002262</t>
  </si>
  <si>
    <t>დევსურაშვილი</t>
  </si>
  <si>
    <t>01024003175</t>
  </si>
  <si>
    <t>ჩანჩიბაძე</t>
  </si>
  <si>
    <t>01024058738</t>
  </si>
  <si>
    <t>01030008076</t>
  </si>
  <si>
    <t>ვეზირიშვილი</t>
  </si>
  <si>
    <t>01024046408</t>
  </si>
  <si>
    <t>თაბაგარი</t>
  </si>
  <si>
    <t>01024042187</t>
  </si>
  <si>
    <t>01024025270</t>
  </si>
  <si>
    <t>არაჩაშვილი</t>
  </si>
  <si>
    <t>01024041976</t>
  </si>
  <si>
    <t>01025021160</t>
  </si>
  <si>
    <t>01024055161</t>
  </si>
  <si>
    <t>01024021147</t>
  </si>
  <si>
    <t>გიგოშვილი</t>
  </si>
  <si>
    <t>01024072847</t>
  </si>
  <si>
    <t>ბუაჩიძე</t>
  </si>
  <si>
    <t>01024035784</t>
  </si>
  <si>
    <t>01025011819</t>
  </si>
  <si>
    <t>01024023174</t>
  </si>
  <si>
    <t>01024065945</t>
  </si>
  <si>
    <t>01025022138</t>
  </si>
  <si>
    <t>ორკოდაშვილი</t>
  </si>
  <si>
    <t>ხარატიშვილი</t>
  </si>
  <si>
    <t>ხოსმაზარაშვილი</t>
  </si>
  <si>
    <t>20001042881</t>
  </si>
  <si>
    <t>ახალაური</t>
  </si>
  <si>
    <t>20001055935</t>
  </si>
  <si>
    <t>ესიტაშვილი</t>
  </si>
  <si>
    <t>მამალაშვილი</t>
  </si>
  <si>
    <t>ასლამაზიშვილი</t>
  </si>
  <si>
    <t>01017040614</t>
  </si>
  <si>
    <t>მარკოიძე</t>
  </si>
  <si>
    <t>აიგანუშ</t>
  </si>
  <si>
    <t>კაზარიან</t>
  </si>
  <si>
    <t>მაგდალინა</t>
  </si>
  <si>
    <t>მელიკოვა</t>
  </si>
  <si>
    <t>მახირა</t>
  </si>
  <si>
    <t>მამედოვა</t>
  </si>
  <si>
    <t>გადიმოვა</t>
  </si>
  <si>
    <t>პლატონ</t>
  </si>
  <si>
    <t>ნაზარეტიან</t>
  </si>
  <si>
    <t>ვარვარა</t>
  </si>
  <si>
    <t>პილოიან</t>
  </si>
  <si>
    <t>07001052329</t>
  </si>
  <si>
    <t>ტოროსიან</t>
  </si>
  <si>
    <t>52001014367</t>
  </si>
  <si>
    <t>ასმათი</t>
  </si>
  <si>
    <t>01023003319</t>
  </si>
  <si>
    <t>ხართიშვილი</t>
  </si>
  <si>
    <t>ავსაჯანიშვილი</t>
  </si>
  <si>
    <t>პეტრუზაშვილი</t>
  </si>
  <si>
    <t>გაბეშია</t>
  </si>
  <si>
    <t>სანიშვილი</t>
  </si>
  <si>
    <t>თოდაშვილი</t>
  </si>
  <si>
    <t>ქრისტესიაშვილი</t>
  </si>
  <si>
    <t>ვარდიკო</t>
  </si>
  <si>
    <t>ჩალათაშვილი</t>
  </si>
  <si>
    <t>ელისაშვილი</t>
  </si>
  <si>
    <t>ყანჩაშვილი</t>
  </si>
  <si>
    <t>ოთარი</t>
  </si>
  <si>
    <t>მირიანაშვილი</t>
  </si>
  <si>
    <t>ვასილი</t>
  </si>
  <si>
    <t>უტიაშვილი</t>
  </si>
  <si>
    <t>01018004384</t>
  </si>
  <si>
    <t>ნიაზაშვილი</t>
  </si>
  <si>
    <t>01005007573</t>
  </si>
  <si>
    <t>მურუსიძე</t>
  </si>
  <si>
    <t>ოლღა</t>
  </si>
  <si>
    <t>ქამაშიძე</t>
  </si>
  <si>
    <t>ლალა</t>
  </si>
  <si>
    <t>01007014916</t>
  </si>
  <si>
    <t>გელანტია</t>
  </si>
  <si>
    <t>ზურაბიანი</t>
  </si>
  <si>
    <t>მარშანიშვილი</t>
  </si>
  <si>
    <t>სივსივაძე</t>
  </si>
  <si>
    <t>ხოფერია</t>
  </si>
  <si>
    <t>ცირუ</t>
  </si>
  <si>
    <t>აფაქიძე</t>
  </si>
  <si>
    <t>თალიკო</t>
  </si>
  <si>
    <t>გულბიანი</t>
  </si>
  <si>
    <t>ქურასბედიანი</t>
  </si>
  <si>
    <t>სელეცკი</t>
  </si>
  <si>
    <t>კახეთელიძე</t>
  </si>
  <si>
    <t>ალბერტ</t>
  </si>
  <si>
    <t>რამინი</t>
  </si>
  <si>
    <t>ოქროპირ</t>
  </si>
  <si>
    <t>ნავროზაშვილი</t>
  </si>
  <si>
    <t>აგრაფინა</t>
  </si>
  <si>
    <t>09001024385</t>
  </si>
  <si>
    <t>09001014716</t>
  </si>
  <si>
    <t>ბერძენაძე</t>
  </si>
  <si>
    <t>09001027155</t>
  </si>
  <si>
    <t>ფაიქიძე</t>
  </si>
  <si>
    <t>09001008880</t>
  </si>
  <si>
    <t>ფეტისოვი</t>
  </si>
  <si>
    <t>09001018837</t>
  </si>
  <si>
    <t>09001017103</t>
  </si>
  <si>
    <t>09001009978</t>
  </si>
  <si>
    <t>09001004964</t>
  </si>
  <si>
    <t>ნერგაძე</t>
  </si>
  <si>
    <t>09001023934</t>
  </si>
  <si>
    <t>09001008969</t>
  </si>
  <si>
    <t>რაუნი</t>
  </si>
  <si>
    <t>დათუაძე</t>
  </si>
  <si>
    <t>09001002657</t>
  </si>
  <si>
    <t>09001007654</t>
  </si>
  <si>
    <t>ლარცულიანი</t>
  </si>
  <si>
    <t>მანიაშვილი</t>
  </si>
  <si>
    <t>მამარდაშვილი</t>
  </si>
  <si>
    <t>ომანაძე</t>
  </si>
  <si>
    <t>ცხვედიანი</t>
  </si>
  <si>
    <t>ბაკურაძე</t>
  </si>
  <si>
    <t>მარიზა</t>
  </si>
  <si>
    <t>ორმოცაძე</t>
  </si>
  <si>
    <t>ლეშკაშელი</t>
  </si>
  <si>
    <t>ფალავანდიშვილი</t>
  </si>
  <si>
    <t>არჩვაძე</t>
  </si>
  <si>
    <t>გოლეთიანი</t>
  </si>
  <si>
    <t>ბანძელაძე</t>
  </si>
  <si>
    <t>ჭაბუკიანი</t>
  </si>
  <si>
    <t>ჯიმშერ</t>
  </si>
  <si>
    <t>სილაგაძე</t>
  </si>
  <si>
    <t>ბაბუნაშვილი</t>
  </si>
  <si>
    <t>მარუსა</t>
  </si>
  <si>
    <t>დოხოლიანი</t>
  </si>
  <si>
    <t>გურბან</t>
  </si>
  <si>
    <t>გუმბატოვი</t>
  </si>
  <si>
    <t>ამირაშვილი</t>
  </si>
  <si>
    <t>რუფათ</t>
  </si>
  <si>
    <t>დურმუშოვი</t>
  </si>
  <si>
    <t>იმან</t>
  </si>
  <si>
    <t>ინტიგამ</t>
  </si>
  <si>
    <t>ისმაილოვი</t>
  </si>
  <si>
    <t>31001051934</t>
  </si>
  <si>
    <t>რობიზონი</t>
  </si>
  <si>
    <t>06001007431</t>
  </si>
  <si>
    <t>ჩიღოშვილი</t>
  </si>
  <si>
    <t>31001056226</t>
  </si>
  <si>
    <t>ხიჯაკაძე</t>
  </si>
  <si>
    <t>31001040988</t>
  </si>
  <si>
    <t>31001041330</t>
  </si>
  <si>
    <t>31001034768</t>
  </si>
  <si>
    <t>კიკნაველიძე</t>
  </si>
  <si>
    <t>33001055013</t>
  </si>
  <si>
    <t>ქარქუსოვი</t>
  </si>
  <si>
    <t>35001101967</t>
  </si>
  <si>
    <t>06001008636</t>
  </si>
  <si>
    <t>ჯარმელიშვილი</t>
  </si>
  <si>
    <t>06001004127</t>
  </si>
  <si>
    <t>06001005737</t>
  </si>
  <si>
    <t>არმეგონაშვილი</t>
  </si>
  <si>
    <t>31001023865</t>
  </si>
  <si>
    <t>მორთულაძე</t>
  </si>
  <si>
    <t>61652000176</t>
  </si>
  <si>
    <t>პირმისაშვილი</t>
  </si>
  <si>
    <t>31001017448</t>
  </si>
  <si>
    <t>ქაშაკაშვილი</t>
  </si>
  <si>
    <t>ზაალი</t>
  </si>
  <si>
    <t>ღვინეფაძე</t>
  </si>
  <si>
    <t>სახეჩიძე</t>
  </si>
  <si>
    <t>მემანიშვილი</t>
  </si>
  <si>
    <t>ჯიშკარიანი</t>
  </si>
  <si>
    <t>ჯიბუხაია</t>
  </si>
  <si>
    <t>გოდერიძე</t>
  </si>
  <si>
    <t>კირთაძე</t>
  </si>
  <si>
    <t>ცენტერაძე</t>
  </si>
  <si>
    <t>თურმანიძე</t>
  </si>
  <si>
    <t>ივანაძე</t>
  </si>
  <si>
    <t>სარია</t>
  </si>
  <si>
    <t>მაკარაძე</t>
  </si>
  <si>
    <t>მართალიშვილი</t>
  </si>
  <si>
    <t>ასლანიძე</t>
  </si>
  <si>
    <t>გორგაძე</t>
  </si>
  <si>
    <t>05001009270</t>
  </si>
  <si>
    <t>სააკიან</t>
  </si>
  <si>
    <t>05001000858</t>
  </si>
  <si>
    <t>მევლუდი</t>
  </si>
  <si>
    <t>05001012276</t>
  </si>
  <si>
    <t>47001034386</t>
  </si>
  <si>
    <t>05001003656</t>
  </si>
  <si>
    <t>ლონდარიძე</t>
  </si>
  <si>
    <t>05001009967</t>
  </si>
  <si>
    <t>05001003028</t>
  </si>
  <si>
    <t>05001010352</t>
  </si>
  <si>
    <t>ხითარაშვილი</t>
  </si>
  <si>
    <t>05001003525</t>
  </si>
  <si>
    <t>05001002335</t>
  </si>
  <si>
    <t>მირანიან</t>
  </si>
  <si>
    <t>07201054019</t>
  </si>
  <si>
    <t>ფლორა</t>
  </si>
  <si>
    <t>მარუქიან</t>
  </si>
  <si>
    <t>07001016014</t>
  </si>
  <si>
    <t>არევალუის</t>
  </si>
  <si>
    <t>ქურდოღლიან</t>
  </si>
  <si>
    <t>07001037104</t>
  </si>
  <si>
    <t>07001039220</t>
  </si>
  <si>
    <t>07001037918</t>
  </si>
  <si>
    <t>დილბანდიან</t>
  </si>
  <si>
    <t>07001010679</t>
  </si>
  <si>
    <t>გევორგ</t>
  </si>
  <si>
    <t>აბელიან</t>
  </si>
  <si>
    <t>07701056696</t>
  </si>
  <si>
    <t>სტეპანიან</t>
  </si>
  <si>
    <t>07001050268</t>
  </si>
  <si>
    <t>ოგანეს</t>
  </si>
  <si>
    <t>სრაბიან</t>
  </si>
  <si>
    <t>07001013658</t>
  </si>
  <si>
    <t>კრისტინა</t>
  </si>
  <si>
    <t>ასლანიან</t>
  </si>
  <si>
    <t>07001033568</t>
  </si>
  <si>
    <t>მარიანნა</t>
  </si>
  <si>
    <t>ალბერტიან</t>
  </si>
  <si>
    <t>07301054082</t>
  </si>
  <si>
    <t>სარგის</t>
  </si>
  <si>
    <t>07001015940</t>
  </si>
  <si>
    <t>ელბაკიან</t>
  </si>
  <si>
    <t>07001036165</t>
  </si>
  <si>
    <t>სუსან</t>
  </si>
  <si>
    <t>პარონიან</t>
  </si>
  <si>
    <t>07001041538</t>
  </si>
  <si>
    <t>მზიური</t>
  </si>
  <si>
    <t>გეგუჩაძე</t>
  </si>
  <si>
    <t>სინაურიძე</t>
  </si>
  <si>
    <t>ჯინჯოლია</t>
  </si>
  <si>
    <t>ხარაიშვილი</t>
  </si>
  <si>
    <t>გეფნერ</t>
  </si>
  <si>
    <t>ვაგნერი</t>
  </si>
  <si>
    <t>ობოლაძე</t>
  </si>
  <si>
    <t>თუთბერიძე</t>
  </si>
  <si>
    <t>ფესვიანიძე</t>
  </si>
  <si>
    <t>ჟენია</t>
  </si>
  <si>
    <t>ნემსიწვერიძე</t>
  </si>
  <si>
    <t>ქვაჩახია</t>
  </si>
  <si>
    <t>სივსივა</t>
  </si>
  <si>
    <t>01011044667</t>
  </si>
  <si>
    <t>პავლიაშვილი</t>
  </si>
  <si>
    <t>01002030863</t>
  </si>
  <si>
    <t>01009008576</t>
  </si>
  <si>
    <t>ათანელიშვილი</t>
  </si>
  <si>
    <t>01008031043</t>
  </si>
  <si>
    <t>გული</t>
  </si>
  <si>
    <t>01015025120</t>
  </si>
  <si>
    <t>ნერსესიანი</t>
  </si>
  <si>
    <t>01017032907</t>
  </si>
  <si>
    <t>კვაჭანტირაძე</t>
  </si>
  <si>
    <t>01017007059</t>
  </si>
  <si>
    <t>01017019487</t>
  </si>
  <si>
    <t>ჯღამაძე</t>
  </si>
  <si>
    <t>01018005097</t>
  </si>
  <si>
    <t>01018000301</t>
  </si>
  <si>
    <t>გოგრიჭიანი</t>
  </si>
  <si>
    <t>01009005433</t>
  </si>
  <si>
    <t>გულაშვილი</t>
  </si>
  <si>
    <t>ხევსურიშვილი</t>
  </si>
  <si>
    <t>01023004784</t>
  </si>
  <si>
    <t>ლაგაზაშვილი</t>
  </si>
  <si>
    <t>01030038622</t>
  </si>
  <si>
    <t>ელიონორა</t>
  </si>
  <si>
    <t>გოგიშვილი</t>
  </si>
  <si>
    <t>ფაშურიშვილი</t>
  </si>
  <si>
    <t>სულხანიშვილი</t>
  </si>
  <si>
    <t>ჯიმშიტაშვილი</t>
  </si>
  <si>
    <t>ქოქოშვილი</t>
  </si>
  <si>
    <t>გოგოლაშვილი</t>
  </si>
  <si>
    <t>გულნაზ</t>
  </si>
  <si>
    <t>ზუბიაშვილი</t>
  </si>
  <si>
    <t>რამანა</t>
  </si>
  <si>
    <t>ლაზვიაშვილი</t>
  </si>
  <si>
    <t>გაბრიელაშვილი</t>
  </si>
  <si>
    <t>ეფიმოვსკი</t>
  </si>
  <si>
    <t>მულაძე</t>
  </si>
  <si>
    <t>ჯიმშიაშვილი</t>
  </si>
  <si>
    <t>მახათაძე</t>
  </si>
  <si>
    <t>მასხარაშვილი-ბუცხრიკიძე</t>
  </si>
  <si>
    <t>რიტა</t>
  </si>
  <si>
    <t>კურპატოვი</t>
  </si>
  <si>
    <t>რობერტი</t>
  </si>
  <si>
    <t>ვალიდა</t>
  </si>
  <si>
    <t>წაქაძე</t>
  </si>
  <si>
    <t>ლიდა</t>
  </si>
  <si>
    <t>სუთიძე</t>
  </si>
  <si>
    <t>ომაროვა</t>
  </si>
  <si>
    <t>01013024767</t>
  </si>
  <si>
    <t>01034001274</t>
  </si>
  <si>
    <t>62802009442</t>
  </si>
  <si>
    <t>54001054154</t>
  </si>
  <si>
    <t>01029013575</t>
  </si>
  <si>
    <t>ქადაგიშვილი</t>
  </si>
  <si>
    <t>01029016315</t>
  </si>
  <si>
    <t>ცაგარელი</t>
  </si>
  <si>
    <t>13001002452</t>
  </si>
  <si>
    <t>01027031413</t>
  </si>
  <si>
    <t>გულო</t>
  </si>
  <si>
    <t>01027019608</t>
  </si>
  <si>
    <t>ბანცაძე</t>
  </si>
  <si>
    <t>01028001785</t>
  </si>
  <si>
    <t>01027027545</t>
  </si>
  <si>
    <t>კევლიშვილი</t>
  </si>
  <si>
    <t>01027040501</t>
  </si>
  <si>
    <t>დავითაშვილი</t>
  </si>
  <si>
    <t>01027046656</t>
  </si>
  <si>
    <t>გეგია</t>
  </si>
  <si>
    <t>01023012118</t>
  </si>
  <si>
    <t>01027055653</t>
  </si>
  <si>
    <t>წოწკოლაური</t>
  </si>
  <si>
    <t>01411098848</t>
  </si>
  <si>
    <t>ბატიაშვილი</t>
  </si>
  <si>
    <t>01032004198</t>
  </si>
  <si>
    <t>ქოჩიაშვილი</t>
  </si>
  <si>
    <t>01028000759</t>
  </si>
  <si>
    <t>45001027648</t>
  </si>
  <si>
    <t>ელენა</t>
  </si>
  <si>
    <t>ოსმანოვი</t>
  </si>
  <si>
    <t>01011023914</t>
  </si>
  <si>
    <t>ივანიანი</t>
  </si>
  <si>
    <t>01033006554</t>
  </si>
  <si>
    <t>ხასია</t>
  </si>
  <si>
    <t>19001072713</t>
  </si>
  <si>
    <t>62003002522</t>
  </si>
  <si>
    <t>01027070322</t>
  </si>
  <si>
    <t>01027065127</t>
  </si>
  <si>
    <t>ხეთაგაშვილი</t>
  </si>
  <si>
    <t>ჯოლბორდი</t>
  </si>
  <si>
    <t>დოთიაშვილი</t>
  </si>
  <si>
    <t>ვაშაგაშვილი</t>
  </si>
  <si>
    <t>ქუჯაშვილი</t>
  </si>
  <si>
    <t>გალუსტაშვილი</t>
  </si>
  <si>
    <t>თინიკაშვილი</t>
  </si>
  <si>
    <t>მუგასაშვილი</t>
  </si>
  <si>
    <t>ზალინა</t>
  </si>
  <si>
    <t>ვანიშვილი</t>
  </si>
  <si>
    <t>მურადელი</t>
  </si>
  <si>
    <t>ტერტერაშვილი</t>
  </si>
  <si>
    <t>ნიაური</t>
  </si>
  <si>
    <t>ფარეხელაშვილი</t>
  </si>
  <si>
    <t>59001033708</t>
  </si>
  <si>
    <t>გედევანიშვილი</t>
  </si>
  <si>
    <t>59001076779</t>
  </si>
  <si>
    <t>ქომეთიანი</t>
  </si>
  <si>
    <t>49001003705</t>
  </si>
  <si>
    <t>ბუტულაშვილი</t>
  </si>
  <si>
    <t>დალალიშვილი-ღონღაძე</t>
  </si>
  <si>
    <t>ქველაძე</t>
  </si>
  <si>
    <t>სტეფანიანი</t>
  </si>
  <si>
    <t>ნერონი</t>
  </si>
  <si>
    <t>კიკაძე</t>
  </si>
  <si>
    <t>ტორჩინავა</t>
  </si>
  <si>
    <t>ფრიდონ</t>
  </si>
  <si>
    <t>გოგია</t>
  </si>
  <si>
    <t>კეკუტია</t>
  </si>
  <si>
    <t>01027029907</t>
  </si>
  <si>
    <t>პირტახია</t>
  </si>
  <si>
    <t>ჩაგუნავა</t>
  </si>
  <si>
    <t>გადილია</t>
  </si>
  <si>
    <t>ნაილე</t>
  </si>
  <si>
    <t>ჭაჭუა</t>
  </si>
  <si>
    <t>გორდულაძე</t>
  </si>
  <si>
    <t>დინარა</t>
  </si>
  <si>
    <t>კორთხონჯია</t>
  </si>
  <si>
    <t>სახოკია</t>
  </si>
  <si>
    <t>02001015611</t>
  </si>
  <si>
    <t>62004015582</t>
  </si>
  <si>
    <t>62005007492</t>
  </si>
  <si>
    <t>62001045149</t>
  </si>
  <si>
    <t>02001000505</t>
  </si>
  <si>
    <t>მიქავა</t>
  </si>
  <si>
    <t>62003007693</t>
  </si>
  <si>
    <t>04001010199</t>
  </si>
  <si>
    <t>ვეფხია</t>
  </si>
  <si>
    <t>04001001183</t>
  </si>
  <si>
    <t>სულიკო</t>
  </si>
  <si>
    <t>04001003050</t>
  </si>
  <si>
    <t>ლუხუტაშვილი</t>
  </si>
  <si>
    <t>04001012648</t>
  </si>
  <si>
    <t>ავეტიანცი</t>
  </si>
  <si>
    <t>04001009302</t>
  </si>
  <si>
    <t>სარდანაშვილი</t>
  </si>
  <si>
    <t>04001002358</t>
  </si>
  <si>
    <t>ფურცხვანიძე</t>
  </si>
  <si>
    <t>04001009416</t>
  </si>
  <si>
    <t>ბუჭყურაშვილი</t>
  </si>
  <si>
    <t>08001031629</t>
  </si>
  <si>
    <t>ჩეკურიშვილი</t>
  </si>
  <si>
    <t>08001021838</t>
  </si>
  <si>
    <t>მარგოშვილი</t>
  </si>
  <si>
    <t>08001036373</t>
  </si>
  <si>
    <t>იჩუკაიძე</t>
  </si>
  <si>
    <t>08001007259</t>
  </si>
  <si>
    <t>მამედ</t>
  </si>
  <si>
    <t>08850001496</t>
  </si>
  <si>
    <t>ჭრელაშვილი</t>
  </si>
  <si>
    <t>08001009470</t>
  </si>
  <si>
    <t>08001000479</t>
  </si>
  <si>
    <t>არშაულიძე</t>
  </si>
  <si>
    <t>08001010515</t>
  </si>
  <si>
    <t>ქეთელაური</t>
  </si>
  <si>
    <t>08001031291</t>
  </si>
  <si>
    <t>ალბუთაშვილი</t>
  </si>
  <si>
    <t>08001024166</t>
  </si>
  <si>
    <t>ხადიშათ</t>
  </si>
  <si>
    <t>კუშტანაშვილი</t>
  </si>
  <si>
    <t>08001009755</t>
  </si>
  <si>
    <t>უმარაიძე</t>
  </si>
  <si>
    <t>08001031740</t>
  </si>
  <si>
    <t>ბერმამუკელი</t>
  </si>
  <si>
    <t>08001008995</t>
  </si>
  <si>
    <t>61006063571</t>
  </si>
  <si>
    <t>61006065951</t>
  </si>
  <si>
    <t>ხოსიშვილი</t>
  </si>
  <si>
    <t>16001028331</t>
  </si>
  <si>
    <t>კუნჭულია</t>
  </si>
  <si>
    <t>61001062261</t>
  </si>
  <si>
    <t>ფეზუაშვილი</t>
  </si>
  <si>
    <t>01004003745</t>
  </si>
  <si>
    <t>მსხილაძე</t>
  </si>
  <si>
    <t>61001006297</t>
  </si>
  <si>
    <t>61004053265</t>
  </si>
  <si>
    <t>61009018999</t>
  </si>
  <si>
    <t>ტუხაშვილი</t>
  </si>
  <si>
    <t>გამეზარდაშვილი</t>
  </si>
  <si>
    <t>მედიკო</t>
  </si>
  <si>
    <t>სამაკაშვილი</t>
  </si>
  <si>
    <t>ცინაძე</t>
  </si>
  <si>
    <t>ვარდო</t>
  </si>
  <si>
    <t>აზა</t>
  </si>
  <si>
    <t>კარტოზია</t>
  </si>
  <si>
    <t>ჯეირან</t>
  </si>
  <si>
    <t>ცაცუა</t>
  </si>
  <si>
    <t>რუდიკო</t>
  </si>
  <si>
    <t>სახურია</t>
  </si>
  <si>
    <t>ლავროსი</t>
  </si>
  <si>
    <t>გოროზია</t>
  </si>
  <si>
    <t>ფირცხელავა</t>
  </si>
  <si>
    <t>როლანდ</t>
  </si>
  <si>
    <t>ჩოკორაია</t>
  </si>
  <si>
    <t>ქარჩავა</t>
  </si>
  <si>
    <t>კაკო</t>
  </si>
  <si>
    <t>დარსალია</t>
  </si>
  <si>
    <t>ჩიტაია</t>
  </si>
  <si>
    <t>ტყებუჩავა</t>
  </si>
  <si>
    <t>ლაშხია</t>
  </si>
  <si>
    <t>შუბლაძე</t>
  </si>
  <si>
    <t>გოგოლი</t>
  </si>
  <si>
    <t>კოსტავა</t>
  </si>
  <si>
    <t>სიმონია</t>
  </si>
  <si>
    <t>ტიგინაშვილი</t>
  </si>
  <si>
    <t>01023011515</t>
  </si>
  <si>
    <t>01020008246</t>
  </si>
  <si>
    <t>02001021108</t>
  </si>
  <si>
    <t>01019062935</t>
  </si>
  <si>
    <t>მალინა</t>
  </si>
  <si>
    <t>01019056722</t>
  </si>
  <si>
    <t>01019087931</t>
  </si>
  <si>
    <t>ჭეჭვაძე</t>
  </si>
  <si>
    <t>01019029955</t>
  </si>
  <si>
    <t>01019025891</t>
  </si>
  <si>
    <t>ბალაშვილი</t>
  </si>
  <si>
    <t>01019024478</t>
  </si>
  <si>
    <t>ცხოვრებაშვილი</t>
  </si>
  <si>
    <t>01019047176</t>
  </si>
  <si>
    <t>მესხია</t>
  </si>
  <si>
    <t>ფიცხელაური</t>
  </si>
  <si>
    <t>01016006466</t>
  </si>
  <si>
    <t>კაღაშვილი</t>
  </si>
  <si>
    <t>01022011982</t>
  </si>
  <si>
    <t>ცირიკიძე</t>
  </si>
  <si>
    <t>უსუფაშვილი</t>
  </si>
  <si>
    <t>ქართლოსი</t>
  </si>
  <si>
    <t>ბაბუნაძე</t>
  </si>
  <si>
    <t>იზოლიდა</t>
  </si>
  <si>
    <t>ჯანგულო</t>
  </si>
  <si>
    <t>ჯალიაშვილი</t>
  </si>
  <si>
    <t>45001007129</t>
  </si>
  <si>
    <t>ბაზაძე</t>
  </si>
  <si>
    <t>კვეკვესქირი</t>
  </si>
  <si>
    <t>ჩვამანია</t>
  </si>
  <si>
    <t>გრიგოლია</t>
  </si>
  <si>
    <t>დადიანი</t>
  </si>
  <si>
    <t>ბებია</t>
  </si>
  <si>
    <t>ბერულავა</t>
  </si>
  <si>
    <t>სამინავა</t>
  </si>
  <si>
    <t>გაბელია</t>
  </si>
  <si>
    <t>ენვერი</t>
  </si>
  <si>
    <t>კიტია</t>
  </si>
  <si>
    <t>პარკაია</t>
  </si>
  <si>
    <t>ცანავა-არჩაია</t>
  </si>
  <si>
    <t>უგლავა</t>
  </si>
  <si>
    <t>მურმანი</t>
  </si>
  <si>
    <t>აბდალაძე</t>
  </si>
  <si>
    <t>გეორგი</t>
  </si>
  <si>
    <t>სურმავა</t>
  </si>
  <si>
    <t>ვალენტინა</t>
  </si>
  <si>
    <t>ნიქაბაძე</t>
  </si>
  <si>
    <t>მდინარაძე</t>
  </si>
  <si>
    <t>ჰამლეტ</t>
  </si>
  <si>
    <t>ჭანკოტაძე</t>
  </si>
  <si>
    <t>გელაძე</t>
  </si>
  <si>
    <t>ცინცაძე</t>
  </si>
  <si>
    <t>მელექ</t>
  </si>
  <si>
    <t>ოსმან</t>
  </si>
  <si>
    <t>ნაკაშიძე</t>
  </si>
  <si>
    <t>ჩხუბაძე</t>
  </si>
  <si>
    <t>ზებურ</t>
  </si>
  <si>
    <t>მამუჭაძე</t>
  </si>
  <si>
    <t>პაპუნიძე</t>
  </si>
  <si>
    <t>19001038323</t>
  </si>
  <si>
    <t>51001026655</t>
  </si>
  <si>
    <t>62002006978</t>
  </si>
  <si>
    <t>19001024120</t>
  </si>
  <si>
    <t>19001101334</t>
  </si>
  <si>
    <t>ჯგერენაია</t>
  </si>
  <si>
    <t>62006015873</t>
  </si>
  <si>
    <t>ჩაფრავა</t>
  </si>
  <si>
    <t>19601117013</t>
  </si>
  <si>
    <t>62002007061</t>
  </si>
  <si>
    <t>62006058867</t>
  </si>
  <si>
    <t>62006014541</t>
  </si>
  <si>
    <t>62006040886</t>
  </si>
  <si>
    <t>კვიტია</t>
  </si>
  <si>
    <t>62909011075</t>
  </si>
  <si>
    <t>მაქაცარია</t>
  </si>
  <si>
    <t>19001096930</t>
  </si>
  <si>
    <t>ღულათავა</t>
  </si>
  <si>
    <t>19001074653</t>
  </si>
  <si>
    <t>ნაყოფია</t>
  </si>
  <si>
    <t>62006030855</t>
  </si>
  <si>
    <t>ლიპარტია</t>
  </si>
  <si>
    <t>62004006741</t>
  </si>
  <si>
    <t>დიმა</t>
  </si>
  <si>
    <t>ალფენიძე</t>
  </si>
  <si>
    <t>62009005652</t>
  </si>
  <si>
    <t>19001103632</t>
  </si>
  <si>
    <t>ჩაკაბერია</t>
  </si>
  <si>
    <t>62709009138</t>
  </si>
  <si>
    <t>19001111792</t>
  </si>
  <si>
    <t>19001093978</t>
  </si>
  <si>
    <t>გვაჯაია</t>
  </si>
  <si>
    <t>19001095128</t>
  </si>
  <si>
    <t>62006014765</t>
  </si>
  <si>
    <t>51001021747</t>
  </si>
  <si>
    <t>შამათავა</t>
  </si>
  <si>
    <t>62009005271</t>
  </si>
  <si>
    <t>62004006397</t>
  </si>
  <si>
    <t>თორდია</t>
  </si>
  <si>
    <t>19001111979</t>
  </si>
  <si>
    <t>ბაღიშვილი</t>
  </si>
  <si>
    <t>62006057698</t>
  </si>
  <si>
    <t>მიქაია</t>
  </si>
  <si>
    <t>62002005503</t>
  </si>
  <si>
    <t>19001030476</t>
  </si>
  <si>
    <t>ფარქოსაძე</t>
  </si>
  <si>
    <t>ნეფარიძე</t>
  </si>
  <si>
    <t>კიპაროიძე</t>
  </si>
  <si>
    <t>ჩხიტუნიძე</t>
  </si>
  <si>
    <t>ცუხიშვილი</t>
  </si>
  <si>
    <t>რეზო</t>
  </si>
  <si>
    <t>გოგატიშვილი</t>
  </si>
  <si>
    <t>ქავზინაძე</t>
  </si>
  <si>
    <t>სულავა</t>
  </si>
  <si>
    <t>კახიანი</t>
  </si>
  <si>
    <t>აბზიანიძე</t>
  </si>
  <si>
    <t>ხაზარაძე</t>
  </si>
  <si>
    <t>ბეგლარ</t>
  </si>
  <si>
    <t>ლორია</t>
  </si>
  <si>
    <t>01027000109</t>
  </si>
  <si>
    <t>ჩახუნაშვილი</t>
  </si>
  <si>
    <t>კვაჩიძე</t>
  </si>
  <si>
    <t>კიკუტაძე</t>
  </si>
  <si>
    <t>კიკვაძე</t>
  </si>
  <si>
    <t>ოჩხიკიძე</t>
  </si>
  <si>
    <t>გაბისიანი</t>
  </si>
  <si>
    <t>გერსამია</t>
  </si>
  <si>
    <t>ივანიაძე</t>
  </si>
  <si>
    <t>ბურკაძე</t>
  </si>
  <si>
    <t>სოხაძე</t>
  </si>
  <si>
    <t>პაიკიძე</t>
  </si>
  <si>
    <t>ადეიშვილი</t>
  </si>
  <si>
    <t>კავთუაშვილი</t>
  </si>
  <si>
    <t>36001046206</t>
  </si>
  <si>
    <t>მეხრიშვილი</t>
  </si>
  <si>
    <t>01016008672</t>
  </si>
  <si>
    <t>ძიძიკაშვილი</t>
  </si>
  <si>
    <t>12001072365</t>
  </si>
  <si>
    <t>გოგიტაშვილი</t>
  </si>
  <si>
    <t>36001014173</t>
  </si>
  <si>
    <t>36001039354</t>
  </si>
  <si>
    <t>ქამბარ</t>
  </si>
  <si>
    <t>31001010453</t>
  </si>
  <si>
    <t>ნორსოიანცი</t>
  </si>
  <si>
    <t>36001037667</t>
  </si>
  <si>
    <t>38001017447</t>
  </si>
  <si>
    <t>გორგიაშვილი</t>
  </si>
  <si>
    <t>36201056968</t>
  </si>
  <si>
    <t>36001033358</t>
  </si>
  <si>
    <t>ნარეკლიშვილი</t>
  </si>
  <si>
    <t>36001040228</t>
  </si>
  <si>
    <t>მაგდა</t>
  </si>
  <si>
    <t>36001052558</t>
  </si>
  <si>
    <t>ნავაი</t>
  </si>
  <si>
    <t>36001023640</t>
  </si>
  <si>
    <t>ჭიხვარია</t>
  </si>
  <si>
    <t>ახალაძე</t>
  </si>
  <si>
    <t>წითლიძე</t>
  </si>
  <si>
    <t>ჯინჭარაძე</t>
  </si>
  <si>
    <t>არქანია</t>
  </si>
  <si>
    <t>ჯიბო</t>
  </si>
  <si>
    <t>04001003629</t>
  </si>
  <si>
    <t>01024003518</t>
  </si>
  <si>
    <t>იურიკ</t>
  </si>
  <si>
    <t>ეპრიკიან</t>
  </si>
  <si>
    <t>ჩოჩელი</t>
  </si>
  <si>
    <t>ჟორა</t>
  </si>
  <si>
    <t>შაჰინიან</t>
  </si>
  <si>
    <t>მეფარიშვილი</t>
  </si>
  <si>
    <t>09001004809</t>
  </si>
  <si>
    <t>დავლაშერიძე</t>
  </si>
  <si>
    <t>05001003798</t>
  </si>
  <si>
    <t>ციკოლია</t>
  </si>
  <si>
    <t>გათიკაევა</t>
  </si>
  <si>
    <t>ჯაგაშვილი</t>
  </si>
  <si>
    <t>მარიეტა</t>
  </si>
  <si>
    <t>გოგსაძე</t>
  </si>
  <si>
    <t>თეიმურაზი</t>
  </si>
  <si>
    <t>მაქაძე</t>
  </si>
  <si>
    <t>03001004007</t>
  </si>
  <si>
    <t>კეღოშვილი</t>
  </si>
  <si>
    <t>05001007869</t>
  </si>
  <si>
    <t>ასლანი</t>
  </si>
  <si>
    <t>03001019762</t>
  </si>
  <si>
    <t>03001002235</t>
  </si>
  <si>
    <t>03001019379</t>
  </si>
  <si>
    <t>03001002384</t>
  </si>
  <si>
    <t>ყორშია</t>
  </si>
  <si>
    <t>03001018268</t>
  </si>
  <si>
    <t>03001018300</t>
  </si>
  <si>
    <t>პაქსაძე</t>
  </si>
  <si>
    <t>ანტიგა</t>
  </si>
  <si>
    <t>28001023871</t>
  </si>
  <si>
    <t>ნაზიკო</t>
  </si>
  <si>
    <t>იმამკულიევა</t>
  </si>
  <si>
    <t>სულეიმან</t>
  </si>
  <si>
    <t>მეხტიევი</t>
  </si>
  <si>
    <t>ქამანდარ</t>
  </si>
  <si>
    <t>აბდულაევი</t>
  </si>
  <si>
    <t>რაშად</t>
  </si>
  <si>
    <t>ნაზაროვი</t>
  </si>
  <si>
    <t>მუბარეკ</t>
  </si>
  <si>
    <t>ფარხად</t>
  </si>
  <si>
    <t>გარაჯაევი</t>
  </si>
  <si>
    <t>გუმბათ</t>
  </si>
  <si>
    <t>კასუმოვი</t>
  </si>
  <si>
    <t>ნიზამი</t>
  </si>
  <si>
    <t>აზიზბეკოვი</t>
  </si>
  <si>
    <t>რახიმ</t>
  </si>
  <si>
    <t>ჩილდირლი</t>
  </si>
  <si>
    <t>გერგაია</t>
  </si>
  <si>
    <t>ანთია</t>
  </si>
  <si>
    <t>ქარცხია</t>
  </si>
  <si>
    <t>დავითიანი</t>
  </si>
  <si>
    <t>ხობელია</t>
  </si>
  <si>
    <t>ცხადაია</t>
  </si>
  <si>
    <t>ჯულეტა</t>
  </si>
  <si>
    <t>ბორაშვილი</t>
  </si>
  <si>
    <t>01001005592</t>
  </si>
  <si>
    <t>მარაბიან</t>
  </si>
  <si>
    <t>მენაბდიშვილი</t>
  </si>
  <si>
    <t>01027055371</t>
  </si>
  <si>
    <t>შახბაზოვი</t>
  </si>
  <si>
    <t>01030046553</t>
  </si>
  <si>
    <t>გოარ</t>
  </si>
  <si>
    <t>ერასტო</t>
  </si>
  <si>
    <t>01019055545</t>
  </si>
  <si>
    <t>01013021721</t>
  </si>
  <si>
    <t>ყიფიანი</t>
  </si>
  <si>
    <t>თოდრაძე</t>
  </si>
  <si>
    <t>წითელაძე</t>
  </si>
  <si>
    <t>ელუაშვილი</t>
  </si>
  <si>
    <t>ჭანუყვაძე</t>
  </si>
  <si>
    <t>დეკანოიძე</t>
  </si>
  <si>
    <t>გოგოტიშვილი</t>
  </si>
  <si>
    <t>ლამზირი</t>
  </si>
  <si>
    <t>გულვარდი</t>
  </si>
  <si>
    <t>ქოჩიშვილი</t>
  </si>
  <si>
    <t>33001074445</t>
  </si>
  <si>
    <t>გირგვლიანი</t>
  </si>
  <si>
    <t>01017024872</t>
  </si>
  <si>
    <t>არღვლიანი</t>
  </si>
  <si>
    <t>ციცო</t>
  </si>
  <si>
    <t>აბდელანი</t>
  </si>
  <si>
    <t>ალი</t>
  </si>
  <si>
    <t>გურჩიანი</t>
  </si>
  <si>
    <t>გიგლემიანი</t>
  </si>
  <si>
    <t>ქურდიანი</t>
  </si>
  <si>
    <t>სუბელიანი</t>
  </si>
  <si>
    <t>ჩარქსელიანი</t>
  </si>
  <si>
    <t>ცალანი</t>
  </si>
  <si>
    <t>საღლიანი</t>
  </si>
  <si>
    <t>01001062521</t>
  </si>
  <si>
    <t>გოგი</t>
  </si>
  <si>
    <t>01027078074</t>
  </si>
  <si>
    <t>რეზესიძე</t>
  </si>
  <si>
    <t>20.09.2020</t>
  </si>
  <si>
    <t>შპს "ელ.ექს"</t>
  </si>
  <si>
    <t>405174225</t>
  </si>
  <si>
    <t>ბრენდირებული ბლოკნოტი,კალამი</t>
  </si>
  <si>
    <t>01.09.2020</t>
  </si>
  <si>
    <t>შპს "აჯადი"</t>
  </si>
  <si>
    <t>246958056</t>
  </si>
  <si>
    <t>26.08.2020</t>
  </si>
  <si>
    <t>შპს "ალმა"</t>
  </si>
  <si>
    <t>204873388</t>
  </si>
  <si>
    <t>15.09.2020</t>
  </si>
  <si>
    <t>18.09.2020</t>
  </si>
  <si>
    <t>სსიპ ქ. თელავის ვაჟა ფშაველას სახელობის პროფ. სახ. დრამატუ</t>
  </si>
  <si>
    <t>231169641</t>
  </si>
  <si>
    <t>10.09.2020</t>
  </si>
  <si>
    <t>ლაით ბოქსი</t>
  </si>
  <si>
    <t>ი/მ ოლეგი მამაგეიშვილი</t>
  </si>
  <si>
    <t>60001042774</t>
  </si>
  <si>
    <t>01.07.2020</t>
  </si>
  <si>
    <t>ფეისბუქი</t>
  </si>
  <si>
    <t>25.08.2020</t>
  </si>
  <si>
    <t>შპს "მთავარი ამბები კახეთიდან"</t>
  </si>
  <si>
    <t>431438759</t>
  </si>
  <si>
    <t>15.07.2020</t>
  </si>
  <si>
    <t>შპს "GT-სტუდია"</t>
  </si>
  <si>
    <t>404891916</t>
  </si>
  <si>
    <t>შპს "გურიის პრესკლუბი"</t>
  </si>
  <si>
    <t>437059415</t>
  </si>
  <si>
    <t>17.09.2020</t>
  </si>
  <si>
    <t>რადიო რეკლამა</t>
  </si>
  <si>
    <t>შპს "რადიო ჰოლდინგი ფორტუნა"</t>
  </si>
  <si>
    <t>204892535</t>
  </si>
  <si>
    <t>შპს"რადიო იმედი"</t>
  </si>
  <si>
    <t>204982206</t>
  </si>
  <si>
    <t>27.07.2020</t>
  </si>
  <si>
    <t>ი/მ. გიორგი კახაძე</t>
  </si>
  <si>
    <t>05001011184</t>
  </si>
  <si>
    <t>მოსაწვევები A6</t>
  </si>
  <si>
    <t>03.01.2020</t>
  </si>
  <si>
    <t>ხელშეკრულება ხალხთან</t>
  </si>
  <si>
    <t xml:space="preserve">ფლაერი </t>
  </si>
  <si>
    <t xml:space="preserve">ტრიპლეტი-ჭიაბერაშვილი </t>
  </si>
  <si>
    <t>გარმოშკა-უგულავა</t>
  </si>
  <si>
    <t>გარმოშკა</t>
  </si>
  <si>
    <t>გარმოშკა ჩანართით (სომხური)</t>
  </si>
  <si>
    <t>ტრიპლეტი-ჭიაბერაშვილი</t>
  </si>
  <si>
    <t>გარმოშკა-შავგულიძე</t>
  </si>
  <si>
    <t>ბუკლეტი-წერეთელი</t>
  </si>
  <si>
    <t>გარმოშკა - კარაპეტიანი</t>
  </si>
  <si>
    <t>გარმოშკა-კარაპეტიანი</t>
  </si>
  <si>
    <t>გარმოშკა -კარაპეტიანი( სომხური)</t>
  </si>
  <si>
    <t>ტრიპლეტი-თარხნიშვილი</t>
  </si>
  <si>
    <t>პლაკატი - ხოშტარია</t>
  </si>
  <si>
    <t>ტრიპლეტი-ღვინიაშვილი (აზერბაიჯანული)</t>
  </si>
  <si>
    <t>ტრიპლეტი-ღვინიაშვილი</t>
  </si>
  <si>
    <t>პლაკატი  თარხნიშვილი</t>
  </si>
  <si>
    <t>პლაკატი-ჩილინგარაშვილი</t>
  </si>
  <si>
    <t>გარმოშკა ჩანართით-რატიანი</t>
  </si>
  <si>
    <t>ტრიპლეტი-კახიძე</t>
  </si>
  <si>
    <t>ტრიპლეტი-ირმა ნადირაშვილი</t>
  </si>
  <si>
    <t>პლაკატი-შავგულიძე (აზერბაიჯანული)</t>
  </si>
  <si>
    <t>გარმოშკა - კალოიანი</t>
  </si>
  <si>
    <t>გარმოშკა ჩანართით-რატიანი (ხარაგაული)</t>
  </si>
  <si>
    <t>გარმოშკა ჩანართით-რატიანი (საჩხერე)</t>
  </si>
  <si>
    <t>პლაკატი-ჩილინგარაშვილი (სომხური)</t>
  </si>
  <si>
    <t>ტრიპლეტი-ჩილინგარაშვილი (სომხური)</t>
  </si>
  <si>
    <t>გარმოშკა - ქებურია</t>
  </si>
  <si>
    <t>ბუკლეტი-ბობოხიძე</t>
  </si>
  <si>
    <t>ტრიპლეტი ნაკაიძე</t>
  </si>
  <si>
    <t>ტრიპლეტი ჩილინგარაშვილი</t>
  </si>
  <si>
    <t>კალენდარი ბოკერია I</t>
  </si>
  <si>
    <t>კალენდარი ბოკერია II</t>
  </si>
  <si>
    <t>კალენდარი ბოკერია III</t>
  </si>
  <si>
    <t>ბუკლეტი-გოგორიშვილი (ოზურგეთი)</t>
  </si>
  <si>
    <t>ბუკლეტი-გოგორიშვილი (ლანჩხუთი)</t>
  </si>
  <si>
    <t>ბუკლეტი-გოგორიშვილი (ჩოხოტაური))</t>
  </si>
  <si>
    <t>გარმოშკა-ხოშტარია</t>
  </si>
  <si>
    <t>ხელშეკრულება-ბოკერია I</t>
  </si>
  <si>
    <t>ხელშეკრულება-ბოკერია II</t>
  </si>
  <si>
    <t>ხელშეკრულება-ბოკერია III</t>
  </si>
  <si>
    <t>08.09.2020</t>
  </si>
  <si>
    <t>შპს ეკვინოქსი</t>
  </si>
  <si>
    <t>405025529</t>
  </si>
  <si>
    <t>სარეკლამო მომსახურება,ხელშეკრულების თანახმად</t>
  </si>
  <si>
    <t>ი/მ გიორგი კახაძე</t>
  </si>
  <si>
    <t>მოსაწვევები ა6, ინვოისი 250383</t>
  </si>
  <si>
    <t>01.09.2020-31.10.2020</t>
  </si>
  <si>
    <t>06.10.2020-31.10.2020</t>
  </si>
  <si>
    <t>26.08.2020-31.10.2020</t>
  </si>
  <si>
    <t>06.08.2020-31.10.2020</t>
  </si>
  <si>
    <t>შპს "გურია ნიუსი"</t>
  </si>
  <si>
    <t>441994585</t>
  </si>
  <si>
    <t>გარმოშკა(შავგულიძე აზერბაიჯანული)</t>
  </si>
  <si>
    <t>ტრიპლეტი(ახვლედიანი)</t>
  </si>
  <si>
    <t>ხელშეკრულება ხალხთან, (აზერბაიჯანული)</t>
  </si>
  <si>
    <t>პლაკატები (მესხი,ხელაშვილი)</t>
  </si>
  <si>
    <t>ტრიპლეტი (ძოწენიძე)</t>
  </si>
  <si>
    <t>ტრიპლეტი,დუპლეტი (დევნილები,ბუცხრიკიძე)</t>
  </si>
  <si>
    <t>ბუკლეტი</t>
  </si>
  <si>
    <t>წერილი,ფლაერი</t>
  </si>
  <si>
    <t>პლაკატი</t>
  </si>
  <si>
    <t>კალენდარი</t>
  </si>
  <si>
    <t>27.04.2020-31.12.2020</t>
  </si>
  <si>
    <t>მოცულობითი ასოები</t>
  </si>
  <si>
    <t>16.09.2020-31.10.2020</t>
  </si>
  <si>
    <t>ი/მ გოგიტა პაქსაძე</t>
  </si>
  <si>
    <t>61001058184</t>
  </si>
  <si>
    <t>ბანერი</t>
  </si>
  <si>
    <t>სტიკერი,ბადესტიკერი</t>
  </si>
  <si>
    <t>18.08.2020-31.12.2020</t>
  </si>
  <si>
    <t>სავიზიტო ბარათი</t>
  </si>
  <si>
    <t>20.08.2020-20.11.2020</t>
  </si>
  <si>
    <t>შპს "ონ.ჯი"</t>
  </si>
  <si>
    <t>405295265</t>
  </si>
  <si>
    <t>შეუზღუდავი რელიზების განთავსება საიტზე</t>
  </si>
  <si>
    <t>08.09.2020-31.10.2020</t>
  </si>
  <si>
    <t>პრესბანერი</t>
  </si>
  <si>
    <t>ბანერები</t>
  </si>
  <si>
    <t xml:space="preserve">ბანერი </t>
  </si>
  <si>
    <t xml:space="preserve">ბანერები </t>
  </si>
  <si>
    <t>მაისური მაჟორიტარები</t>
  </si>
  <si>
    <t>შტენდერი</t>
  </si>
  <si>
    <t>ბანერი შტენდერის</t>
  </si>
  <si>
    <t xml:space="preserve">ბარათი ა6, </t>
  </si>
  <si>
    <t>06.10.2020-6 კვირის ვადით</t>
  </si>
  <si>
    <t>შპს "ემ ეს ჯგუფი"</t>
  </si>
  <si>
    <t>09.10.2020-6 კვირის ვადით</t>
  </si>
  <si>
    <t>10.09.2020-31.12.2020</t>
  </si>
  <si>
    <t>მოსაწვევები ა6,</t>
  </si>
  <si>
    <t>25.09.2020</t>
  </si>
  <si>
    <t>შპს "მარკა"</t>
  </si>
  <si>
    <t>445394431</t>
  </si>
  <si>
    <t>ბანერი,ბადესტიკერი</t>
  </si>
  <si>
    <t>შპს "თეგი"</t>
  </si>
  <si>
    <t>402017526</t>
  </si>
  <si>
    <t>აბრები, დროშა</t>
  </si>
  <si>
    <t>08.08.2020-1წ ვადით</t>
  </si>
  <si>
    <t>შპს "ფლაი ტივი"</t>
  </si>
  <si>
    <t>404518143</t>
  </si>
  <si>
    <t>1.09.2020-30.11.2020</t>
  </si>
  <si>
    <t>სატრანსპორტო საშუალებებზე განთავსებული რეკლამა</t>
  </si>
  <si>
    <t>შპს "ნიუპრინტი"</t>
  </si>
  <si>
    <t>400277829</t>
  </si>
  <si>
    <t>მაისურები ბრენდირებით</t>
  </si>
  <si>
    <t>445394430</t>
  </si>
  <si>
    <t>მიკროავტობუსის ბრენდირება</t>
  </si>
  <si>
    <t>19.09.2020-31.10.2020</t>
  </si>
  <si>
    <t>ი/მ კახაბერ კვარაცხელია</t>
  </si>
  <si>
    <t>51001003676</t>
  </si>
  <si>
    <t>სარეკლამო ხასიათის ბანერის განთავსება</t>
  </si>
  <si>
    <t>445394432</t>
  </si>
  <si>
    <t>31.08.2020-31.10.2020</t>
  </si>
  <si>
    <t>სატელევიზიო რეკლამის ხარჯი</t>
  </si>
  <si>
    <t>შპს "სამაუწყებლო კომპანია რუსთავი 2"</t>
  </si>
  <si>
    <t>211352016</t>
  </si>
  <si>
    <t>11.09.2020-29.10.2020</t>
  </si>
  <si>
    <t>შპს "ტელეკომპანია პირველი"</t>
  </si>
  <si>
    <t>405034190</t>
  </si>
  <si>
    <t>17.09.2020-07.10.2020</t>
  </si>
  <si>
    <t>შპს "მთავარი არხი"</t>
  </si>
  <si>
    <t>404574518</t>
  </si>
  <si>
    <t>15.09.2020-31.10.2020</t>
  </si>
  <si>
    <t>შპს "ტელეიმედი"</t>
  </si>
  <si>
    <t>202188612</t>
  </si>
  <si>
    <t>25.09.2020-31.10.2020</t>
  </si>
  <si>
    <t>შპს "ვიპ ტური"</t>
  </si>
  <si>
    <t>400208565</t>
  </si>
  <si>
    <t>ბუკლეტი ბოკერია</t>
  </si>
  <si>
    <t>ბანერი სცენის</t>
  </si>
  <si>
    <t>სტიკერი ქაღალდის</t>
  </si>
  <si>
    <t>27.10.2020-1 კვირის ვადით</t>
  </si>
  <si>
    <t>სტიკერი</t>
  </si>
  <si>
    <t>07.10.2020-ვალდ.შესრულებამდე</t>
  </si>
  <si>
    <t>ი/მ თენგიზ თაბაგარი</t>
  </si>
  <si>
    <t>35001021975</t>
  </si>
  <si>
    <t>16.10.2020-30.10.2020</t>
  </si>
  <si>
    <t>შპს "დათაჰაუს გლობალ"</t>
  </si>
  <si>
    <t>402129344</t>
  </si>
  <si>
    <t>მასობრივი ხმოვანი პაკეტი</t>
  </si>
  <si>
    <t>23.10.2020</t>
  </si>
  <si>
    <t>შპს ტელე-რადიო კორპორაცია "ინფორმკავშირი" ტელევიზია "არგო"</t>
  </si>
  <si>
    <t>230031195</t>
  </si>
  <si>
    <t>მაისური ბრენდირებით</t>
  </si>
  <si>
    <t>მანქანის ბრენდირება</t>
  </si>
  <si>
    <t>მაისური ბრენდირებით, ახალგაზრდული</t>
  </si>
  <si>
    <t>10.10.2020-31.10.2020</t>
  </si>
  <si>
    <t>გიორგი გეწაძე</t>
  </si>
  <si>
    <t>01011028676</t>
  </si>
  <si>
    <t xml:space="preserve">ბრენდირებული ბუშტები, დირიჟაბლის თანხა,კონფეტი </t>
  </si>
  <si>
    <t>20.09.2020-31.10.2020</t>
  </si>
  <si>
    <t>08.06.2020-31.10.2020</t>
  </si>
  <si>
    <t>20.10.2020-20.11.2020</t>
  </si>
  <si>
    <t>შპს "ძველი ქალაქი"</t>
  </si>
  <si>
    <t>212688073</t>
  </si>
  <si>
    <t>21.08.2020-31.10.2020</t>
  </si>
  <si>
    <t>20.10.2020-29.10.2020</t>
  </si>
  <si>
    <t>შ პ ს "ჩემი ხარაგაული"</t>
  </si>
  <si>
    <t>243572004</t>
  </si>
  <si>
    <t>01.10-2020-29.10.2020</t>
  </si>
  <si>
    <t>შპს "ნიუ პრინტი"</t>
  </si>
  <si>
    <t>405332055</t>
  </si>
  <si>
    <t>31.07.2020-31.12.2020</t>
  </si>
  <si>
    <t>შპს  "ნალან ჩამაშირ"</t>
  </si>
  <si>
    <t>406192999</t>
  </si>
  <si>
    <t>მპგ "მოძრაობა თავისუფალი საქართველოსთვის"</t>
  </si>
  <si>
    <t>მაისურები</t>
  </si>
  <si>
    <t>შპს მთავარი არხი</t>
  </si>
  <si>
    <t>ანაზღაურდა ცესკოდან</t>
  </si>
  <si>
    <t>შპს ტელეიმედი</t>
  </si>
  <si>
    <t>შპს ტელეკომპანია პირველი</t>
  </si>
  <si>
    <t>შპს ტელეკომპანია კავკასია</t>
  </si>
  <si>
    <t>შპს ფორმულა</t>
  </si>
  <si>
    <t>შპს ტელერადიოკომპანია რიონი</t>
  </si>
  <si>
    <t>შპს სამაუწყებლო კომპანია მეცხრე ტალღა</t>
  </si>
  <si>
    <t>ააიპ თავისუფალი მედია სივრცე (ტელეკომპანია "გურია ტვ")</t>
  </si>
  <si>
    <t>შპს "ეგრისი"</t>
  </si>
  <si>
    <t>შპს ტვ 25</t>
  </si>
  <si>
    <t>შპს "ტელეკომპანია დია"</t>
  </si>
  <si>
    <t>შპს "დამოუკიდებელი ტელეკომპანია მეგა ტვ"</t>
  </si>
  <si>
    <t>შპს "სამაუწყებლო კომპანია "იმერვიზია"</t>
  </si>
  <si>
    <t>შპს ტელე რადიო კორპორაცია "ინფორმკავშირი" "ტელევიზია არგო"</t>
  </si>
  <si>
    <t>შპს "ტელე-რადიო კომპანია ბორჯომი"</t>
  </si>
  <si>
    <t>შპს "ტელე-რადიო კომპანია იმპერია"</t>
  </si>
  <si>
    <t>შპს დამოუკიდებელი ტელე-რადიო კომპანია ოდიში</t>
  </si>
  <si>
    <t>შპს "ტელე-რადიო პრესკომპანია ზარი"</t>
  </si>
  <si>
    <t>შპს ტოკ ტვ</t>
  </si>
  <si>
    <t>სუბიექტის წარმომადგენელთა ანაზღაურება</t>
  </si>
  <si>
    <t>ი/მ ლაშა ჭელიძე</t>
  </si>
  <si>
    <t>ნინო ნოღაიდელი</t>
  </si>
  <si>
    <t>ნელი ჩხიკვაძე</t>
  </si>
  <si>
    <t>მავილე დავითაძე</t>
  </si>
  <si>
    <t>ავთანდილ ბერიძე</t>
  </si>
  <si>
    <t>ხათუნა ვასაძე</t>
  </si>
  <si>
    <t>ოთარ სალუქვაძე</t>
  </si>
  <si>
    <t>გურამი ოქრუაძე</t>
  </si>
  <si>
    <t>თემური ზამთარაძე</t>
  </si>
  <si>
    <t>ლევან ბობოხიძე</t>
  </si>
  <si>
    <t>გიორგი თაბუკაშვილი</t>
  </si>
  <si>
    <t>ირინე დვალიშვილი</t>
  </si>
  <si>
    <t>ზაზა კურტანიძე</t>
  </si>
  <si>
    <t>მაკა გიორგიძე</t>
  </si>
  <si>
    <t>თემურ მგელაძე</t>
  </si>
  <si>
    <t>აკაკი ოქრიაშვილი</t>
  </si>
  <si>
    <t>მესაკუთრე იბრაგიმ კულიევის წარმომადგენელია გოჩაკ ალახვერდიევი</t>
  </si>
  <si>
    <t>ნარცის კარაპეტიანი</t>
  </si>
  <si>
    <t>ნაზი გიორგაძე</t>
  </si>
  <si>
    <t>ვარაზდატ კაზარიანი</t>
  </si>
  <si>
    <t>ნინო ზარიძე</t>
  </si>
  <si>
    <t>მესაკუთრე ბიჭიკო ალადაშვილის წარმომადგენელია ზინა გელაშვილი</t>
  </si>
  <si>
    <t>თემური მანიჟაშვილი</t>
  </si>
  <si>
    <t>მაია ჭანიშვილის წარმომადგენელია ნინო ჭანიშვილი</t>
  </si>
  <si>
    <t>ამირანი ხულელიძე</t>
  </si>
  <si>
    <t>ზაზა გელაშვილი</t>
  </si>
  <si>
    <t xml:space="preserve"> რაისა ზურაბიანი</t>
  </si>
  <si>
    <t>ციცინო ონიანი</t>
  </si>
  <si>
    <t>ნუკრი ოსეფაიშვილი</t>
  </si>
  <si>
    <t>ციცინო ნეფარიძე</t>
  </si>
  <si>
    <t>იამზე ზარანდია-ეჯიბია</t>
  </si>
  <si>
    <t>რომეო ჭითავა</t>
  </si>
  <si>
    <t>თორნიკე ხარჩილავა</t>
  </si>
  <si>
    <t>თეიმურაზ ხარებაშვილი</t>
  </si>
  <si>
    <t>ირაკლი ბერულავა</t>
  </si>
  <si>
    <t>ხათუნა ქებულაძე</t>
  </si>
  <si>
    <t>ლიანა შუბითიძე</t>
  </si>
  <si>
    <t>ლალი ქოჩიაშვილი</t>
  </si>
  <si>
    <t>ქ.ქუთაისი თამარ მეფის #40 1 სართ</t>
  </si>
  <si>
    <t>03.03.26.021</t>
  </si>
  <si>
    <t>ბათუმი, მ. აბაშიძის ქ. 53</t>
  </si>
  <si>
    <t>05.22.20.002.01.013</t>
  </si>
  <si>
    <t>01.09.2020-31.12.2020</t>
  </si>
  <si>
    <t>01008000927</t>
  </si>
  <si>
    <t>ქ.დუშეთი, სტალინის ქ.#88</t>
  </si>
  <si>
    <t>71.21.02.195</t>
  </si>
  <si>
    <t>01.09.2020-15.11.2020</t>
  </si>
  <si>
    <t>01017019404</t>
  </si>
  <si>
    <t>დაბა შუახევი, რუსთაველის ქ.16</t>
  </si>
  <si>
    <t>24.02.34.054</t>
  </si>
  <si>
    <t>61010008215</t>
  </si>
  <si>
    <t>დაბა ქედა, ტბელ აბუსერიძის ქ. 9</t>
  </si>
  <si>
    <t>21.07.34.443</t>
  </si>
  <si>
    <t>61008007806</t>
  </si>
  <si>
    <t>ქ.ბათუმი, ფრიდინ  ხალვაშის გამზ.251 ბ ბ.2</t>
  </si>
  <si>
    <t>05.35.23.225.01.002</t>
  </si>
  <si>
    <t>61006017425</t>
  </si>
  <si>
    <t>ქ.ქობულეთი,დ.აღმაშენებლის გამზ.#53</t>
  </si>
  <si>
    <t>20.42.06.293</t>
  </si>
  <si>
    <t>61004025080</t>
  </si>
  <si>
    <t>ქ.თერჯოლა, კოსტავას ქ #1</t>
  </si>
  <si>
    <t>33.09.36.198.01.508</t>
  </si>
  <si>
    <t>სამტრედია, რესპუბლიკის ქ. 5</t>
  </si>
  <si>
    <t>34.08.50.095</t>
  </si>
  <si>
    <t>01013017693</t>
  </si>
  <si>
    <t>ხონი, მოსე ხონელის ქ. 1</t>
  </si>
  <si>
    <t>37.07.38.295.01.516</t>
  </si>
  <si>
    <t>55001005379</t>
  </si>
  <si>
    <t>დაბა ხარაგაული, სოლომონ მეფის ქ.51</t>
  </si>
  <si>
    <t>36.01.33.263</t>
  </si>
  <si>
    <t>56001004037</t>
  </si>
  <si>
    <t>ქ.ვანი, ჯორჯიაშვილის ქ.#36</t>
  </si>
  <si>
    <t>31.01.29.268</t>
  </si>
  <si>
    <t>17001001286</t>
  </si>
  <si>
    <t>საჩხერე,მერაბ კოსტავას 17</t>
  </si>
  <si>
    <t>35.01.14.039</t>
  </si>
  <si>
    <t>38001019287</t>
  </si>
  <si>
    <t>ბაღდათი, აკ.წერეთლის ქ.#6ა</t>
  </si>
  <si>
    <t>30.11.33.161</t>
  </si>
  <si>
    <t>09001015587</t>
  </si>
  <si>
    <t>ქალაქი წალკა, 25 მარტის ქ.57ა</t>
  </si>
  <si>
    <t>85.21.25.458</t>
  </si>
  <si>
    <t>61009012499</t>
  </si>
  <si>
    <t>დმანისი, წმინდა ნინოს ჩიხი 1</t>
  </si>
  <si>
    <t>82.01.42.024.01.014</t>
  </si>
  <si>
    <t>15001006042</t>
  </si>
  <si>
    <t>ქალაქი გარდაბანი</t>
  </si>
  <si>
    <t>81.15.15.114</t>
  </si>
  <si>
    <t>12001004074</t>
  </si>
  <si>
    <t>ახალქალაქი, თავისუფლების ქ. 97</t>
  </si>
  <si>
    <t>63.18.33.233</t>
  </si>
  <si>
    <t>07001000144</t>
  </si>
  <si>
    <t>დაბა ასპინძა, ვარძიის ქ.#44</t>
  </si>
  <si>
    <t>60.01.31.085</t>
  </si>
  <si>
    <t>05001003789</t>
  </si>
  <si>
    <t>ქალაქი ნინოწმინდა, სპანდარიანის ქ.4</t>
  </si>
  <si>
    <t>65.12.33.165</t>
  </si>
  <si>
    <t>32001010285</t>
  </si>
  <si>
    <t>ქ.თელავი, აბანოს ქ.#1</t>
  </si>
  <si>
    <t>53.20.37.050.01.504</t>
  </si>
  <si>
    <t>დედოფლისწყარო,სტალინის ქ.41 კ.4.ბ-3</t>
  </si>
  <si>
    <t>52.08.06.080.01.003</t>
  </si>
  <si>
    <t>14001003829</t>
  </si>
  <si>
    <t>გურჯაანი, ნონეშვილის გამზ.  N10</t>
  </si>
  <si>
    <t>51.01.60.029.01.525</t>
  </si>
  <si>
    <t>13001034144</t>
  </si>
  <si>
    <t>ქ.სიღნაღი, ბარათაშვილის ქ.20</t>
  </si>
  <si>
    <t>56.14.42.132</t>
  </si>
  <si>
    <t>40001008703</t>
  </si>
  <si>
    <t>ყაზბეგის რ-ნი,სოფ: არშა</t>
  </si>
  <si>
    <t>74.03.13.059</t>
  </si>
  <si>
    <t>01023003299</t>
  </si>
  <si>
    <t>ქ.ყვარელი ჭავჭავაძის 120</t>
  </si>
  <si>
    <t>57.06.57.073</t>
  </si>
  <si>
    <t>45001003471</t>
  </si>
  <si>
    <t>ქ.მცხეთა, სამხედროს,უსინათ.საზ,საცხ.მიმდებ</t>
  </si>
  <si>
    <t>72.07.04.940</t>
  </si>
  <si>
    <t>31001019049</t>
  </si>
  <si>
    <t>დაბა ლენტეხი,დ აღმაშენებლის ქ# 4 სართ 1 ბ-21</t>
  </si>
  <si>
    <t>87.04.12.047.01.021</t>
  </si>
  <si>
    <t>ჩოხატაური, დუმბაძის ქ.7 შენობა 1, სართ.2</t>
  </si>
  <si>
    <t>28.01.22.081.01.500</t>
  </si>
  <si>
    <t>46001004225</t>
  </si>
  <si>
    <t>ამბროლაური,კოსტავას ქ 1</t>
  </si>
  <si>
    <t>86.19.27.019</t>
  </si>
  <si>
    <t>01.09.2020-30.11.2020</t>
  </si>
  <si>
    <t>04001002669</t>
  </si>
  <si>
    <t>სენაკი,დ.ვახანიას ქ.#10</t>
  </si>
  <si>
    <t>44.01.31.485</t>
  </si>
  <si>
    <t>39001013821</t>
  </si>
  <si>
    <t>ხობი, ცოტნე დადიანის N208</t>
  </si>
  <si>
    <t>45.21.23.045.01.503</t>
  </si>
  <si>
    <t>58001006638</t>
  </si>
  <si>
    <t>ქ.წალენჯიხა, 9 აპრილის ქ.#2</t>
  </si>
  <si>
    <t>47.11.43.020</t>
  </si>
  <si>
    <t>51001000281</t>
  </si>
  <si>
    <t>ქალაქი გორი ქუთაისის ქ. 41</t>
  </si>
  <si>
    <t>66.45.19.015</t>
  </si>
  <si>
    <t>59001032210</t>
  </si>
  <si>
    <t>ზუგდიდი, რუსთაველის ქ. 90</t>
  </si>
  <si>
    <t>43.31.55.494</t>
  </si>
  <si>
    <t>19001028769</t>
  </si>
  <si>
    <t>დაბა ადიგენი,თამარ მეფის #4</t>
  </si>
  <si>
    <t>61.05.01.046</t>
  </si>
  <si>
    <t>01017007990</t>
  </si>
  <si>
    <t>ქ.რუსთავი თბილისის ქ# 10</t>
  </si>
  <si>
    <t>02.04.04.065.01.001</t>
  </si>
  <si>
    <t>05.10.2020-05.11.2020</t>
  </si>
  <si>
    <t>ქ.ბაღდათი, წერეთლის ქ # 6</t>
  </si>
  <si>
    <t>30.11.33.186.01.501</t>
  </si>
  <si>
    <t>25.09.2020-30.11.2020</t>
  </si>
  <si>
    <t>09001000474</t>
  </si>
  <si>
    <t>მიკროავტობუსი</t>
  </si>
  <si>
    <t>DODGE&lt;SPRINTER 3500, ნომერი VV979DD, ვადა  31.10.2020</t>
  </si>
  <si>
    <t>150 ლ ყოველ 10 დღეში</t>
  </si>
  <si>
    <t>01012000665</t>
  </si>
  <si>
    <t>ი/მ რუნედი</t>
  </si>
  <si>
    <t>ჭუჭულაშვილი</t>
  </si>
  <si>
    <t>მარკა-OTOKAR ნომერი- MA555MA, ვადა  31.10.2020</t>
  </si>
  <si>
    <t>33001017667</t>
  </si>
  <si>
    <t xml:space="preserve">თენგიზ </t>
  </si>
  <si>
    <t>შპს "თბილისი ენერჯი "</t>
  </si>
  <si>
    <t>205129617</t>
  </si>
  <si>
    <t>შპს "თბილსერვის ჯგუფი"</t>
  </si>
  <si>
    <t>206267494</t>
  </si>
  <si>
    <t>სს "თელასი"</t>
  </si>
  <si>
    <t>202052580</t>
  </si>
  <si>
    <t>შპს ჯორჯიან უოთერ ენდ ფაუერი</t>
  </si>
  <si>
    <t>სს სილქნეტი</t>
  </si>
  <si>
    <t>შპს საქართველოს ფოსტა</t>
  </si>
  <si>
    <t>სტიკერები</t>
  </si>
  <si>
    <t>77588.08</t>
  </si>
  <si>
    <t>შპს "სოფთკაპიტალი"</t>
  </si>
  <si>
    <t>216451612</t>
  </si>
  <si>
    <t>12/07/2020</t>
  </si>
  <si>
    <t>42031001437</t>
  </si>
  <si>
    <t>11/30/2020</t>
  </si>
  <si>
    <t>1.6.4.9</t>
  </si>
  <si>
    <t>1.6.4.10</t>
  </si>
  <si>
    <t>1.6.4.15</t>
  </si>
  <si>
    <t>1.6.4.17</t>
  </si>
  <si>
    <t>01027003856</t>
  </si>
  <si>
    <t>18,08.2020-31.12.2020</t>
  </si>
  <si>
    <t>06.01.2019-6.12.2019 და ავტ.06.12.2020</t>
  </si>
  <si>
    <t>01.01.2019-31.11.2019 და ავტ.15.11.2020</t>
  </si>
  <si>
    <t>10.04.2019-31.12.2019 და ავტ 15.11.2020</t>
  </si>
  <si>
    <t>01.07.2019-31.12.2019 და ავტ.15.11.2020</t>
  </si>
  <si>
    <t>01.01.2020-30.11.2020</t>
  </si>
  <si>
    <t>01.05.2019-31.12.2019 და ავტ 15.11.2020</t>
  </si>
  <si>
    <t>01.09.2019-31.07.2019 და ავტ 30.11.2020</t>
  </si>
  <si>
    <t>01.03.2020-20.11.2020</t>
  </si>
  <si>
    <t>01.04.2019-31.12.2019 და ავტ. 15.11.2020</t>
  </si>
  <si>
    <t>01.04.2019-20.11.2020</t>
  </si>
  <si>
    <t>01.05.2019-31.12.2019 და ავტ. 20.11.2020</t>
  </si>
  <si>
    <t>01.04.2019-28.02.2020 და ავტ.15.11.2021</t>
  </si>
  <si>
    <t>21.07.2019-21.06.2020 და ავტ 15.11.2020</t>
  </si>
  <si>
    <t>01.01.2019-30.11.2019 და ავტ.15.11.2020</t>
  </si>
  <si>
    <t>01.02.2019-31.12.2019 და 30.11.2020</t>
  </si>
  <si>
    <t>01.05.2020-15.11.2020</t>
  </si>
  <si>
    <t>01.08.2019-30.06.2020 და ავტ.15.11.2020</t>
  </si>
  <si>
    <t>30.11.2018-30.10.2019 და ავტ.15.11.2020</t>
  </si>
  <si>
    <t>01.04.2019-31.12.2019 და ავტ. 20.11.2020</t>
  </si>
  <si>
    <t>26.08.2019-25.07.2020 და ავტ.15.11.2020</t>
  </si>
  <si>
    <t>01.04.2019-3.12.2019 და ავტ. 15.11.2020</t>
  </si>
  <si>
    <t>01.09.2019-31.07.2020 და ავტ. 15.11.2020</t>
  </si>
  <si>
    <t>ამბროსი თვალოძე</t>
  </si>
  <si>
    <t>ვალერი ყურაშვილი</t>
  </si>
  <si>
    <t>თეიმურაზ დანგაძე</t>
  </si>
  <si>
    <t>ომარ ტურძელაძე</t>
  </si>
  <si>
    <t>დავით ავალიანი</t>
  </si>
  <si>
    <t>ირაკლი ჯაში</t>
  </si>
  <si>
    <t>ზვიადი გიორგაძე</t>
  </si>
  <si>
    <t>ტარიელ ფანჩულიძე</t>
  </si>
  <si>
    <t>ვარლამი ბოჭორიშვილი</t>
  </si>
  <si>
    <t>მიხეილ კვატაია</t>
  </si>
  <si>
    <t>მამუკა აბესაძე</t>
  </si>
  <si>
    <t>ბესიკი კვიციანი</t>
  </si>
  <si>
    <t>ვახტანგ  დარცმელიძე</t>
  </si>
  <si>
    <t xml:space="preserve">01012002753
</t>
  </si>
  <si>
    <t>შპს "ანილე"</t>
  </si>
  <si>
    <t xml:space="preserve">ჰიგიენის საშუალებები </t>
  </si>
  <si>
    <t>08.01.2020-31.12.2020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</si>
</sst>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\ს\ა\ტ\ე\ლ\ე\ვ\ი\ზ\ი\ო\ \რ\ე\კ\ლ\ა\მ\ა"/>
    <numFmt numFmtId="166" formatCode="#,##0.0"/>
    <numFmt numFmtId="167" formatCode="0.0"/>
  </numFmts>
  <fonts count="4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1"/>
      <name val="Sylfaen"/>
      <family val="1"/>
    </font>
    <font>
      <sz val="12"/>
      <name val="Sylfaen"/>
      <family val="1"/>
    </font>
    <font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Sylfaen"/>
      <family val="1"/>
    </font>
    <font>
      <sz val="10"/>
      <name val="Verdana"/>
      <family val="2"/>
    </font>
    <font>
      <sz val="11"/>
      <color rgb="FF1F497D"/>
      <name val="Sylfaen"/>
      <family val="1"/>
    </font>
    <font>
      <sz val="10"/>
      <color rgb="FF000000"/>
      <name val="BPG 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9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35" fillId="0" borderId="0" applyFill="0" applyProtection="0"/>
    <xf numFmtId="0" fontId="41" fillId="6" borderId="0" applyNumberFormat="0" applyBorder="0" applyAlignment="0" applyProtection="0"/>
    <xf numFmtId="0" fontId="42" fillId="7" borderId="0" applyNumberFormat="0" applyBorder="0" applyAlignment="0" applyProtection="0"/>
  </cellStyleXfs>
  <cellXfs count="70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4" borderId="0" xfId="0" applyFont="1" applyFill="1" applyProtection="1"/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1" applyFont="1" applyFill="1" applyAlignment="1" applyProtection="1">
      <alignment vertical="center"/>
    </xf>
    <xf numFmtId="3" fontId="22" fillId="4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4" borderId="1" xfId="1" applyNumberFormat="1" applyFont="1" applyFill="1" applyBorder="1" applyAlignment="1" applyProtection="1">
      <alignment horizontal="right" vertical="center"/>
    </xf>
    <xf numFmtId="0" fontId="22" fillId="4" borderId="1" xfId="0" applyFont="1" applyFill="1" applyBorder="1" applyProtection="1"/>
    <xf numFmtId="3" fontId="22" fillId="4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Protection="1"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 wrapText="1"/>
      <protection locked="0"/>
    </xf>
    <xf numFmtId="0" fontId="17" fillId="5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4" borderId="0" xfId="1" applyFont="1" applyFill="1" applyAlignment="1" applyProtection="1">
      <alignment horizontal="center" vertical="center"/>
    </xf>
    <xf numFmtId="0" fontId="0" fillId="4" borderId="0" xfId="0" applyFill="1" applyBorder="1"/>
    <xf numFmtId="0" fontId="17" fillId="4" borderId="0" xfId="1" applyFont="1" applyFill="1" applyBorder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left" vertical="center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Protection="1">
      <protection locked="0"/>
    </xf>
    <xf numFmtId="3" fontId="22" fillId="4" borderId="1" xfId="1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Protection="1"/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4" borderId="0" xfId="3" applyFont="1" applyFill="1" applyAlignment="1" applyProtection="1">
      <alignment horizontal="center" vertical="center" wrapText="1"/>
    </xf>
    <xf numFmtId="0" fontId="17" fillId="4" borderId="0" xfId="3" applyFont="1" applyFill="1" applyProtection="1"/>
    <xf numFmtId="0" fontId="17" fillId="4" borderId="3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4" borderId="0" xfId="0" applyFont="1" applyFill="1" applyBorder="1" applyAlignment="1" applyProtection="1">
      <alignment horizontal="left" wrapText="1"/>
    </xf>
    <xf numFmtId="0" fontId="17" fillId="4" borderId="3" xfId="0" applyFont="1" applyFill="1" applyBorder="1" applyAlignment="1" applyProtection="1">
      <alignment horizontal="left" wrapText="1"/>
    </xf>
    <xf numFmtId="0" fontId="17" fillId="4" borderId="3" xfId="0" applyFont="1" applyFill="1" applyBorder="1" applyProtection="1"/>
    <xf numFmtId="0" fontId="22" fillId="4" borderId="3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</xf>
    <xf numFmtId="0" fontId="17" fillId="4" borderId="3" xfId="1" applyFont="1" applyFill="1" applyBorder="1" applyAlignment="1" applyProtection="1">
      <alignment horizontal="left" vertical="center"/>
    </xf>
    <xf numFmtId="0" fontId="24" fillId="4" borderId="8" xfId="2" applyFont="1" applyFill="1" applyBorder="1" applyAlignment="1" applyProtection="1">
      <alignment horizontal="center" vertical="top" wrapText="1"/>
    </xf>
    <xf numFmtId="0" fontId="24" fillId="4" borderId="19" xfId="2" applyFont="1" applyFill="1" applyBorder="1" applyAlignment="1" applyProtection="1">
      <alignment horizontal="center" vertical="top" wrapText="1"/>
    </xf>
    <xf numFmtId="1" fontId="24" fillId="4" borderId="19" xfId="2" applyNumberFormat="1" applyFont="1" applyFill="1" applyBorder="1" applyAlignment="1" applyProtection="1">
      <alignment horizontal="center" vertical="top" wrapText="1"/>
    </xf>
    <xf numFmtId="1" fontId="24" fillId="4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4" borderId="1" xfId="4" applyFont="1" applyFill="1" applyBorder="1" applyAlignment="1" applyProtection="1">
      <alignment vertical="center" wrapText="1"/>
    </xf>
    <xf numFmtId="0" fontId="21" fillId="4" borderId="5" xfId="4" applyFont="1" applyFill="1" applyBorder="1" applyAlignment="1" applyProtection="1">
      <alignment horizontal="center" vertical="center" wrapText="1"/>
    </xf>
    <xf numFmtId="0" fontId="21" fillId="4" borderId="4" xfId="4" applyFont="1" applyFill="1" applyBorder="1" applyAlignment="1" applyProtection="1">
      <alignment horizontal="center" vertical="center" wrapText="1"/>
    </xf>
    <xf numFmtId="0" fontId="21" fillId="4" borderId="1" xfId="4" applyFont="1" applyFill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0" fillId="4" borderId="0" xfId="0" applyFill="1" applyProtection="1"/>
    <xf numFmtId="14" fontId="17" fillId="4" borderId="0" xfId="1" applyNumberFormat="1" applyFont="1" applyFill="1" applyBorder="1" applyAlignment="1" applyProtection="1">
      <alignment vertical="center"/>
    </xf>
    <xf numFmtId="0" fontId="17" fillId="4" borderId="0" xfId="1" applyFont="1" applyFill="1" applyBorder="1" applyAlignment="1" applyProtection="1">
      <alignment vertical="center"/>
    </xf>
    <xf numFmtId="14" fontId="17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Alignment="1" applyProtection="1">
      <alignment horizontal="left" vertical="center"/>
    </xf>
    <xf numFmtId="0" fontId="11" fillId="4" borderId="0" xfId="0" applyFont="1" applyFill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/>
    <xf numFmtId="0" fontId="21" fillId="4" borderId="5" xfId="4" applyFont="1" applyFill="1" applyBorder="1" applyAlignment="1" applyProtection="1">
      <alignment horizontal="left" vertical="center" wrapText="1"/>
    </xf>
    <xf numFmtId="0" fontId="17" fillId="4" borderId="0" xfId="3" applyFont="1" applyFill="1" applyProtection="1">
      <protection locked="0"/>
    </xf>
    <xf numFmtId="0" fontId="19" fillId="4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4" borderId="1" xfId="2" applyFont="1" applyFill="1" applyBorder="1" applyAlignment="1" applyProtection="1">
      <alignment horizontal="center" vertical="top" wrapText="1"/>
    </xf>
    <xf numFmtId="1" fontId="26" fillId="4" borderId="1" xfId="2" applyNumberFormat="1" applyFont="1" applyFill="1" applyBorder="1" applyAlignment="1" applyProtection="1">
      <alignment horizontal="center" vertical="top" wrapText="1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7" fillId="4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4" borderId="6" xfId="2" applyFont="1" applyFill="1" applyBorder="1" applyAlignment="1" applyProtection="1">
      <alignment horizontal="center" vertical="top" wrapText="1"/>
    </xf>
    <xf numFmtId="1" fontId="26" fillId="4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4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4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4" borderId="20" xfId="2" applyFont="1" applyFill="1" applyBorder="1" applyAlignment="1" applyProtection="1">
      <alignment horizontal="left" vertical="top"/>
      <protection locked="0"/>
    </xf>
    <xf numFmtId="0" fontId="24" fillId="4" borderId="20" xfId="2" applyFont="1" applyFill="1" applyBorder="1" applyAlignment="1" applyProtection="1">
      <alignment horizontal="left" vertical="top" wrapText="1"/>
      <protection locked="0"/>
    </xf>
    <xf numFmtId="0" fontId="24" fillId="4" borderId="21" xfId="2" applyFont="1" applyFill="1" applyBorder="1" applyAlignment="1" applyProtection="1">
      <alignment horizontal="left" vertical="top" wrapText="1"/>
      <protection locked="0"/>
    </xf>
    <xf numFmtId="1" fontId="24" fillId="4" borderId="21" xfId="2" applyNumberFormat="1" applyFont="1" applyFill="1" applyBorder="1" applyAlignment="1" applyProtection="1">
      <alignment horizontal="left" vertical="top" wrapText="1"/>
      <protection locked="0"/>
    </xf>
    <xf numFmtId="1" fontId="24" fillId="4" borderId="22" xfId="2" applyNumberFormat="1" applyFont="1" applyFill="1" applyBorder="1" applyAlignment="1" applyProtection="1">
      <alignment horizontal="left" vertical="top" wrapText="1"/>
      <protection locked="0"/>
    </xf>
    <xf numFmtId="0" fontId="25" fillId="4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4" borderId="0" xfId="3" applyFont="1" applyFill="1" applyProtection="1"/>
    <xf numFmtId="0" fontId="11" fillId="4" borderId="0" xfId="3" applyFill="1" applyProtection="1"/>
    <xf numFmtId="0" fontId="11" fillId="4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4" borderId="0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Protection="1">
      <protection locked="0"/>
    </xf>
    <xf numFmtId="0" fontId="16" fillId="4" borderId="0" xfId="0" applyFont="1" applyFill="1" applyBorder="1"/>
    <xf numFmtId="0" fontId="17" fillId="4" borderId="0" xfId="1" applyFont="1" applyFill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4" borderId="0" xfId="1" applyFont="1" applyFill="1" applyAlignment="1" applyProtection="1">
      <alignment wrapText="1"/>
    </xf>
    <xf numFmtId="0" fontId="17" fillId="4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4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23" xfId="2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4" borderId="3" xfId="0" applyFont="1" applyFill="1" applyBorder="1" applyProtection="1">
      <protection locked="0"/>
    </xf>
    <xf numFmtId="0" fontId="0" fillId="4" borderId="3" xfId="0" applyFill="1" applyBorder="1"/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3" borderId="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4" borderId="11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4" xfId="9" applyFont="1" applyFill="1" applyBorder="1" applyAlignment="1" applyProtection="1">
      <alignment horizontal="center" vertical="center" wrapText="1"/>
    </xf>
    <xf numFmtId="0" fontId="29" fillId="3" borderId="13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7" fillId="4" borderId="27" xfId="9" applyFont="1" applyFill="1" applyBorder="1" applyAlignment="1" applyProtection="1">
      <alignment vertical="center"/>
    </xf>
    <xf numFmtId="0" fontId="17" fillId="4" borderId="0" xfId="0" applyFont="1" applyFill="1" applyBorder="1" applyAlignment="1">
      <alignment vertical="center"/>
    </xf>
    <xf numFmtId="0" fontId="27" fillId="4" borderId="0" xfId="9" applyFont="1" applyFill="1" applyBorder="1" applyAlignment="1" applyProtection="1">
      <alignment vertical="center"/>
    </xf>
    <xf numFmtId="0" fontId="28" fillId="4" borderId="0" xfId="9" applyFont="1" applyFill="1" applyBorder="1" applyAlignment="1" applyProtection="1">
      <alignment vertical="center"/>
    </xf>
    <xf numFmtId="0" fontId="27" fillId="4" borderId="28" xfId="9" applyFont="1" applyFill="1" applyBorder="1" applyAlignment="1" applyProtection="1">
      <alignment vertical="center"/>
    </xf>
    <xf numFmtId="0" fontId="19" fillId="4" borderId="27" xfId="9" applyFont="1" applyFill="1" applyBorder="1" applyAlignment="1" applyProtection="1">
      <alignment vertical="center"/>
      <protection locked="0"/>
    </xf>
    <xf numFmtId="0" fontId="19" fillId="4" borderId="0" xfId="9" applyFont="1" applyFill="1" applyBorder="1" applyAlignment="1" applyProtection="1">
      <alignment vertical="center"/>
    </xf>
    <xf numFmtId="0" fontId="19" fillId="4" borderId="0" xfId="9" applyFont="1" applyFill="1" applyBorder="1" applyAlignment="1" applyProtection="1">
      <alignment vertical="center"/>
      <protection locked="0"/>
    </xf>
    <xf numFmtId="49" fontId="19" fillId="4" borderId="0" xfId="9" applyNumberFormat="1" applyFont="1" applyFill="1" applyBorder="1" applyAlignment="1" applyProtection="1">
      <alignment vertical="center"/>
      <protection locked="0"/>
    </xf>
    <xf numFmtId="14" fontId="19" fillId="4" borderId="0" xfId="9" applyNumberFormat="1" applyFont="1" applyFill="1" applyBorder="1" applyAlignment="1" applyProtection="1">
      <alignment vertical="center"/>
    </xf>
    <xf numFmtId="0" fontId="21" fillId="4" borderId="0" xfId="9" applyFont="1" applyFill="1" applyBorder="1" applyAlignment="1" applyProtection="1">
      <alignment horizontal="right" vertical="center"/>
    </xf>
    <xf numFmtId="0" fontId="19" fillId="4" borderId="28" xfId="9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17" fillId="4" borderId="28" xfId="0" applyFont="1" applyFill="1" applyBorder="1" applyAlignment="1" applyProtection="1">
      <alignment vertical="center"/>
    </xf>
    <xf numFmtId="0" fontId="19" fillId="4" borderId="27" xfId="9" applyFont="1" applyFill="1" applyBorder="1" applyAlignment="1" applyProtection="1">
      <alignment horizontal="right" vertical="center"/>
    </xf>
    <xf numFmtId="0" fontId="22" fillId="4" borderId="0" xfId="0" applyFont="1" applyFill="1" applyBorder="1" applyAlignment="1" applyProtection="1">
      <alignment vertical="center"/>
    </xf>
    <xf numFmtId="0" fontId="22" fillId="4" borderId="28" xfId="0" applyFont="1" applyFill="1" applyBorder="1" applyAlignment="1" applyProtection="1">
      <alignment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165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/>
    <xf numFmtId="0" fontId="22" fillId="4" borderId="1" xfId="1" applyFont="1" applyFill="1" applyBorder="1" applyAlignment="1" applyProtection="1">
      <alignment horizontal="left" vertical="center" wrapText="1" indent="1"/>
    </xf>
    <xf numFmtId="0" fontId="22" fillId="4" borderId="1" xfId="0" applyFont="1" applyFill="1" applyBorder="1" applyProtection="1"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26" fillId="4" borderId="6" xfId="2" applyFont="1" applyFill="1" applyBorder="1" applyAlignment="1" applyProtection="1">
      <alignment horizontal="center" vertical="center" wrapText="1"/>
    </xf>
    <xf numFmtId="1" fontId="26" fillId="4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4" borderId="28" xfId="0" applyFont="1" applyFill="1" applyBorder="1" applyAlignment="1">
      <alignment vertical="center"/>
    </xf>
    <xf numFmtId="2" fontId="24" fillId="0" borderId="18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14" fontId="21" fillId="4" borderId="0" xfId="9" applyNumberFormat="1" applyFont="1" applyFill="1" applyBorder="1" applyAlignment="1" applyProtection="1">
      <alignment vertical="center"/>
    </xf>
    <xf numFmtId="0" fontId="19" fillId="4" borderId="0" xfId="9" applyFont="1" applyFill="1" applyBorder="1" applyAlignment="1" applyProtection="1">
      <alignment horizontal="left" vertical="center"/>
    </xf>
    <xf numFmtId="0" fontId="31" fillId="4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4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4" borderId="0" xfId="3" applyFont="1" applyFill="1" applyProtection="1"/>
    <xf numFmtId="0" fontId="21" fillId="4" borderId="5" xfId="15" applyFont="1" applyFill="1" applyBorder="1" applyAlignment="1" applyProtection="1">
      <alignment horizontal="center" vertical="center" wrapText="1"/>
    </xf>
    <xf numFmtId="0" fontId="21" fillId="4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4" borderId="0" xfId="3" applyFont="1" applyFill="1" applyAlignment="1" applyProtection="1">
      <alignment horizontal="left" vertical="center"/>
    </xf>
    <xf numFmtId="0" fontId="11" fillId="4" borderId="0" xfId="3" applyFill="1" applyBorder="1"/>
    <xf numFmtId="0" fontId="21" fillId="3" borderId="1" xfId="3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4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0" borderId="1" xfId="3" applyNumberFormat="1" applyFont="1" applyBorder="1"/>
    <xf numFmtId="0" fontId="29" fillId="4" borderId="29" xfId="9" applyFont="1" applyFill="1" applyBorder="1" applyAlignment="1" applyProtection="1">
      <alignment horizontal="center" vertical="center"/>
    </xf>
    <xf numFmtId="0" fontId="29" fillId="4" borderId="30" xfId="9" applyFont="1" applyFill="1" applyBorder="1" applyAlignment="1" applyProtection="1">
      <alignment horizontal="center" vertical="center"/>
    </xf>
    <xf numFmtId="0" fontId="29" fillId="4" borderId="31" xfId="9" applyFont="1" applyFill="1" applyBorder="1" applyAlignment="1" applyProtection="1">
      <alignment horizontal="center" vertical="center"/>
    </xf>
    <xf numFmtId="0" fontId="29" fillId="4" borderId="32" xfId="9" applyFont="1" applyFill="1" applyBorder="1" applyAlignment="1" applyProtection="1">
      <alignment horizontal="center" vertical="center"/>
    </xf>
    <xf numFmtId="0" fontId="29" fillId="4" borderId="33" xfId="9" applyFont="1" applyFill="1" applyBorder="1" applyAlignment="1" applyProtection="1">
      <alignment horizontal="center" vertical="center"/>
    </xf>
    <xf numFmtId="0" fontId="32" fillId="0" borderId="1" xfId="9" applyFont="1" applyBorder="1" applyAlignment="1" applyProtection="1">
      <alignment horizontal="center" vertical="center"/>
      <protection locked="0"/>
    </xf>
    <xf numFmtId="0" fontId="0" fillId="0" borderId="1" xfId="0" applyFill="1" applyBorder="1" applyProtection="1"/>
    <xf numFmtId="0" fontId="32" fillId="0" borderId="1" xfId="9" applyFont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wrapText="1"/>
    </xf>
    <xf numFmtId="0" fontId="32" fillId="3" borderId="1" xfId="9" applyFont="1" applyFill="1" applyBorder="1" applyAlignment="1" applyProtection="1">
      <alignment vertical="center"/>
      <protection locked="0"/>
    </xf>
    <xf numFmtId="0" fontId="35" fillId="0" borderId="1" xfId="16" applyFill="1" applyBorder="1" applyProtection="1"/>
    <xf numFmtId="0" fontId="11" fillId="2" borderId="0" xfId="0" applyFont="1" applyFill="1" applyProtection="1">
      <protection locked="0"/>
    </xf>
    <xf numFmtId="0" fontId="17" fillId="0" borderId="1" xfId="15" applyFont="1" applyFill="1" applyBorder="1" applyAlignment="1" applyProtection="1">
      <alignment horizontal="center" vertical="center" wrapText="1"/>
      <protection locked="0"/>
    </xf>
    <xf numFmtId="0" fontId="17" fillId="0" borderId="1" xfId="15" applyFont="1" applyFill="1" applyBorder="1" applyAlignment="1" applyProtection="1">
      <alignment horizontal="left" vertical="center" wrapText="1"/>
      <protection locked="0"/>
    </xf>
    <xf numFmtId="0" fontId="11" fillId="0" borderId="0" xfId="3" applyFont="1" applyFill="1"/>
    <xf numFmtId="0" fontId="17" fillId="0" borderId="1" xfId="15" applyFont="1" applyFill="1" applyBorder="1" applyAlignment="1" applyProtection="1">
      <alignment vertical="center" wrapText="1"/>
      <protection locked="0"/>
    </xf>
    <xf numFmtId="2" fontId="17" fillId="0" borderId="1" xfId="15" applyNumberFormat="1" applyFont="1" applyFill="1" applyBorder="1" applyAlignment="1" applyProtection="1">
      <alignment horizontal="left"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26" xfId="10" applyNumberFormat="1" applyFont="1" applyFill="1" applyBorder="1" applyAlignment="1" applyProtection="1">
      <alignment horizontal="center" vertical="center"/>
    </xf>
    <xf numFmtId="14" fontId="21" fillId="2" borderId="2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14" fontId="32" fillId="0" borderId="1" xfId="9" applyNumberFormat="1" applyFont="1" applyBorder="1" applyAlignment="1" applyProtection="1">
      <alignment vertical="center" wrapText="1"/>
      <protection locked="0"/>
    </xf>
    <xf numFmtId="0" fontId="17" fillId="0" borderId="1" xfId="1" applyFont="1" applyFill="1" applyBorder="1" applyAlignment="1" applyProtection="1">
      <alignment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2" fontId="17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>
      <alignment horizontal="left" vertical="center"/>
    </xf>
    <xf numFmtId="2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>
      <alignment horizontal="left"/>
    </xf>
    <xf numFmtId="49" fontId="19" fillId="0" borderId="1" xfId="0" applyNumberFormat="1" applyFont="1" applyFill="1" applyBorder="1" applyAlignment="1">
      <alignment horizontal="left"/>
    </xf>
    <xf numFmtId="2" fontId="19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/>
    <xf numFmtId="0" fontId="11" fillId="0" borderId="0" xfId="0" applyFont="1" applyFill="1"/>
    <xf numFmtId="0" fontId="17" fillId="0" borderId="1" xfId="0" applyFont="1" applyBorder="1" applyAlignment="1" applyProtection="1">
      <alignment wrapText="1"/>
      <protection locked="0"/>
    </xf>
    <xf numFmtId="49" fontId="17" fillId="0" borderId="1" xfId="0" applyNumberFormat="1" applyFont="1" applyBorder="1" applyAlignment="1" applyProtection="1">
      <alignment vertical="center" wrapText="1"/>
      <protection locked="0"/>
    </xf>
    <xf numFmtId="2" fontId="17" fillId="0" borderId="1" xfId="0" applyNumberFormat="1" applyFont="1" applyBorder="1" applyAlignment="1" applyProtection="1">
      <alignment vertical="center" wrapText="1"/>
      <protection locked="0"/>
    </xf>
    <xf numFmtId="2" fontId="17" fillId="0" borderId="0" xfId="0" applyNumberFormat="1" applyFont="1" applyAlignment="1" applyProtection="1">
      <alignment vertical="center" wrapText="1"/>
      <protection locked="0"/>
    </xf>
    <xf numFmtId="0" fontId="36" fillId="0" borderId="25" xfId="0" applyFont="1" applyFill="1" applyBorder="1" applyAlignment="1">
      <alignment horizontal="left" vertical="center" wrapText="1"/>
    </xf>
    <xf numFmtId="0" fontId="17" fillId="0" borderId="25" xfId="15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49" fontId="36" fillId="0" borderId="25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left" vertical="center"/>
    </xf>
    <xf numFmtId="0" fontId="36" fillId="0" borderId="24" xfId="0" applyFont="1" applyFill="1" applyBorder="1" applyAlignment="1">
      <alignment horizontal="left" vertical="center" wrapText="1"/>
    </xf>
    <xf numFmtId="49" fontId="36" fillId="0" borderId="1" xfId="0" applyNumberFormat="1" applyFont="1" applyFill="1" applyBorder="1" applyAlignment="1">
      <alignment vertical="center" wrapText="1"/>
    </xf>
    <xf numFmtId="0" fontId="11" fillId="0" borderId="1" xfId="3" applyFont="1" applyFill="1" applyBorder="1" applyProtection="1">
      <protection locked="0"/>
    </xf>
    <xf numFmtId="0" fontId="11" fillId="0" borderId="1" xfId="3" applyFont="1" applyFill="1" applyBorder="1" applyAlignment="1" applyProtection="1">
      <alignment horizontal="center"/>
      <protection locked="0"/>
    </xf>
    <xf numFmtId="0" fontId="11" fillId="0" borderId="1" xfId="3" applyFont="1" applyFill="1" applyBorder="1" applyAlignment="1" applyProtection="1">
      <alignment horizontal="left"/>
      <protection locked="0"/>
    </xf>
    <xf numFmtId="49" fontId="11" fillId="0" borderId="1" xfId="3" applyNumberFormat="1" applyFont="1" applyFill="1" applyBorder="1" applyProtection="1">
      <protection locked="0"/>
    </xf>
    <xf numFmtId="0" fontId="17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19" fillId="0" borderId="1" xfId="15" applyFont="1" applyFill="1" applyBorder="1" applyAlignment="1" applyProtection="1">
      <alignment horizontal="left" vertical="center" wrapText="1"/>
      <protection locked="0"/>
    </xf>
    <xf numFmtId="0" fontId="11" fillId="0" borderId="0" xfId="3" applyFill="1" applyAlignment="1">
      <alignment horizontal="left"/>
    </xf>
    <xf numFmtId="4" fontId="19" fillId="2" borderId="1" xfId="3" applyNumberFormat="1" applyFont="1" applyFill="1" applyBorder="1"/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0" fontId="17" fillId="4" borderId="0" xfId="1" applyFont="1" applyFill="1" applyAlignment="1" applyProtection="1">
      <alignment horizontal="right" vertical="center" wrapText="1"/>
    </xf>
    <xf numFmtId="14" fontId="17" fillId="0" borderId="0" xfId="1" applyNumberFormat="1" applyFont="1" applyFill="1" applyBorder="1" applyAlignment="1" applyProtection="1">
      <alignment horizontal="center" vertical="center" wrapText="1"/>
    </xf>
    <xf numFmtId="0" fontId="17" fillId="4" borderId="0" xfId="1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wrapText="1"/>
    </xf>
    <xf numFmtId="0" fontId="0" fillId="2" borderId="0" xfId="0" applyFill="1" applyAlignment="1">
      <alignment wrapText="1"/>
    </xf>
    <xf numFmtId="0" fontId="17" fillId="4" borderId="0" xfId="1" applyFont="1" applyFill="1" applyAlignment="1" applyProtection="1">
      <alignment vertical="center" wrapText="1"/>
    </xf>
    <xf numFmtId="0" fontId="22" fillId="0" borderId="0" xfId="0" applyFont="1" applyFill="1" applyProtection="1"/>
    <xf numFmtId="0" fontId="17" fillId="0" borderId="0" xfId="1" applyFont="1" applyFill="1" applyAlignment="1" applyProtection="1">
      <alignment horizontal="center" vertical="center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left" vertical="top" wrapText="1"/>
      <protection locked="0"/>
    </xf>
    <xf numFmtId="0" fontId="0" fillId="0" borderId="0" xfId="0" applyFill="1" applyProtection="1">
      <protection locked="0"/>
    </xf>
    <xf numFmtId="14" fontId="19" fillId="0" borderId="0" xfId="10" applyNumberFormat="1" applyFont="1" applyFill="1" applyBorder="1" applyAlignment="1" applyProtection="1">
      <alignment vertical="center"/>
    </xf>
    <xf numFmtId="14" fontId="21" fillId="0" borderId="0" xfId="1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wrapText="1"/>
    </xf>
    <xf numFmtId="0" fontId="22" fillId="0" borderId="1" xfId="2" applyFont="1" applyFill="1" applyBorder="1" applyAlignment="1" applyProtection="1">
      <alignment horizontal="center" vertical="top" wrapText="1"/>
    </xf>
    <xf numFmtId="0" fontId="17" fillId="0" borderId="1" xfId="0" applyFont="1" applyFill="1" applyBorder="1"/>
    <xf numFmtId="2" fontId="17" fillId="0" borderId="1" xfId="0" applyNumberFormat="1" applyFont="1" applyFill="1" applyBorder="1" applyAlignment="1" applyProtection="1">
      <alignment horizontal="center" wrapText="1"/>
      <protection locked="0"/>
    </xf>
    <xf numFmtId="0" fontId="17" fillId="0" borderId="1" xfId="2" applyFont="1" applyFill="1" applyBorder="1" applyAlignment="1" applyProtection="1">
      <alignment horizontal="center" vertical="top" wrapText="1"/>
      <protection locked="0"/>
    </xf>
    <xf numFmtId="0" fontId="39" fillId="0" borderId="1" xfId="0" applyFont="1" applyFill="1" applyBorder="1" applyAlignment="1" applyProtection="1">
      <alignment horizontal="center"/>
      <protection locked="0"/>
    </xf>
    <xf numFmtId="1" fontId="17" fillId="0" borderId="1" xfId="2" applyNumberFormat="1" applyFont="1" applyFill="1" applyBorder="1" applyAlignment="1" applyProtection="1">
      <alignment horizontal="center" vertical="top" wrapText="1"/>
    </xf>
    <xf numFmtId="0" fontId="19" fillId="0" borderId="1" xfId="4" applyFont="1" applyFill="1" applyBorder="1" applyAlignment="1" applyProtection="1">
      <alignment vertical="center" wrapText="1"/>
      <protection locked="0"/>
    </xf>
    <xf numFmtId="14" fontId="19" fillId="0" borderId="1" xfId="15" applyNumberFormat="1" applyFont="1" applyFill="1" applyBorder="1" applyAlignment="1" applyProtection="1">
      <alignment vertical="center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1" fontId="17" fillId="0" borderId="1" xfId="0" applyNumberFormat="1" applyFont="1" applyFill="1" applyBorder="1" applyProtection="1">
      <protection locked="0"/>
    </xf>
    <xf numFmtId="0" fontId="17" fillId="0" borderId="1" xfId="0" applyFont="1" applyFill="1" applyBorder="1" applyProtection="1">
      <protection locked="0"/>
    </xf>
    <xf numFmtId="2" fontId="17" fillId="0" borderId="1" xfId="0" applyNumberFormat="1" applyFont="1" applyFill="1" applyBorder="1" applyProtection="1">
      <protection locked="0"/>
    </xf>
    <xf numFmtId="0" fontId="0" fillId="0" borderId="1" xfId="0" applyFill="1" applyBorder="1" applyAlignment="1" applyProtection="1"/>
    <xf numFmtId="0" fontId="11" fillId="0" borderId="1" xfId="0" applyFont="1" applyFill="1" applyBorder="1"/>
    <xf numFmtId="49" fontId="17" fillId="0" borderId="1" xfId="0" applyNumberFormat="1" applyFont="1" applyFill="1" applyBorder="1" applyAlignment="1">
      <alignment horizontal="left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0" fontId="0" fillId="0" borderId="0" xfId="0" applyFill="1" applyProtection="1"/>
    <xf numFmtId="49" fontId="17" fillId="0" borderId="34" xfId="0" applyNumberFormat="1" applyFont="1" applyFill="1" applyBorder="1" applyAlignment="1">
      <alignment horizontal="left"/>
    </xf>
    <xf numFmtId="49" fontId="19" fillId="0" borderId="2" xfId="0" applyNumberFormat="1" applyFont="1" applyFill="1" applyBorder="1" applyAlignment="1">
      <alignment horizontal="left" vertical="center"/>
    </xf>
    <xf numFmtId="165" fontId="32" fillId="0" borderId="1" xfId="10" applyNumberFormat="1" applyFont="1" applyFill="1" applyBorder="1" applyAlignment="1" applyProtection="1">
      <alignment horizontal="left" vertical="center" wrapText="1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/>
    <xf numFmtId="0" fontId="1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3" applyFont="1" applyFill="1" applyBorder="1" applyProtection="1">
      <protection locked="0"/>
    </xf>
    <xf numFmtId="2" fontId="19" fillId="0" borderId="1" xfId="15" applyNumberFormat="1" applyFont="1" applyBorder="1" applyAlignment="1" applyProtection="1">
      <alignment horizontal="center" vertical="center" wrapText="1"/>
      <protection locked="0"/>
    </xf>
    <xf numFmtId="2" fontId="19" fillId="0" borderId="1" xfId="15" applyNumberFormat="1" applyFont="1" applyBorder="1" applyAlignment="1" applyProtection="1">
      <alignment horizontal="left" vertical="center" wrapText="1"/>
      <protection locked="0"/>
    </xf>
    <xf numFmtId="49" fontId="19" fillId="0" borderId="1" xfId="15" applyNumberFormat="1" applyFont="1" applyBorder="1" applyAlignment="1" applyProtection="1">
      <alignment horizontal="left" vertical="center" wrapText="1"/>
      <protection locked="0"/>
    </xf>
    <xf numFmtId="0" fontId="17" fillId="0" borderId="0" xfId="3" applyFont="1"/>
    <xf numFmtId="0" fontId="17" fillId="0" borderId="1" xfId="3" applyFont="1" applyBorder="1" applyAlignment="1" applyProtection="1">
      <alignment vertical="center"/>
      <protection locked="0"/>
    </xf>
    <xf numFmtId="0" fontId="17" fillId="0" borderId="1" xfId="3" applyFont="1" applyBorder="1" applyAlignment="1" applyProtection="1">
      <alignment horizontal="center"/>
      <protection locked="0"/>
    </xf>
    <xf numFmtId="2" fontId="17" fillId="0" borderId="1" xfId="3" applyNumberFormat="1" applyFont="1" applyBorder="1" applyAlignment="1" applyProtection="1">
      <alignment horizontal="left"/>
      <protection locked="0"/>
    </xf>
    <xf numFmtId="0" fontId="17" fillId="0" borderId="1" xfId="3" applyFont="1" applyBorder="1" applyAlignment="1" applyProtection="1">
      <alignment horizontal="left"/>
      <protection locked="0"/>
    </xf>
    <xf numFmtId="0" fontId="32" fillId="0" borderId="1" xfId="9" applyFont="1" applyFill="1" applyBorder="1" applyAlignment="1" applyProtection="1">
      <alignment vertical="center" wrapText="1"/>
      <protection locked="0"/>
    </xf>
    <xf numFmtId="2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3" fillId="0" borderId="1" xfId="0" applyNumberFormat="1" applyFont="1" applyFill="1" applyBorder="1" applyAlignment="1">
      <alignment horizontal="left" wrapText="1"/>
    </xf>
    <xf numFmtId="0" fontId="32" fillId="0" borderId="1" xfId="9" applyFont="1" applyFill="1" applyBorder="1" applyAlignment="1" applyProtection="1">
      <alignment vertical="center"/>
      <protection locked="0"/>
    </xf>
    <xf numFmtId="0" fontId="27" fillId="0" borderId="0" xfId="9" applyFont="1" applyFill="1" applyAlignment="1" applyProtection="1">
      <alignment vertical="center"/>
      <protection locked="0"/>
    </xf>
    <xf numFmtId="0" fontId="44" fillId="0" borderId="1" xfId="0" applyFont="1" applyFill="1" applyBorder="1"/>
    <xf numFmtId="2" fontId="17" fillId="0" borderId="0" xfId="0" applyNumberFormat="1" applyFont="1" applyFill="1" applyAlignment="1" applyProtection="1">
      <alignment horizontal="left" vertical="center" wrapText="1"/>
      <protection locked="0"/>
    </xf>
    <xf numFmtId="2" fontId="17" fillId="0" borderId="0" xfId="0" applyNumberFormat="1" applyFont="1" applyFill="1" applyAlignment="1" applyProtection="1">
      <alignment vertical="center" wrapText="1"/>
      <protection locked="0"/>
    </xf>
    <xf numFmtId="49" fontId="17" fillId="0" borderId="0" xfId="0" applyNumberFormat="1" applyFont="1" applyFill="1" applyAlignment="1" applyProtection="1">
      <alignment vertical="center" wrapText="1"/>
      <protection locked="0"/>
    </xf>
    <xf numFmtId="2" fontId="0" fillId="0" borderId="1" xfId="0" applyNumberForma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 wrapText="1"/>
    </xf>
    <xf numFmtId="49" fontId="32" fillId="0" borderId="1" xfId="9" applyNumberFormat="1" applyFont="1" applyFill="1" applyBorder="1" applyAlignment="1" applyProtection="1">
      <alignment vertical="center"/>
      <protection locked="0"/>
    </xf>
    <xf numFmtId="2" fontId="17" fillId="0" borderId="1" xfId="0" applyNumberFormat="1" applyFont="1" applyBorder="1" applyAlignment="1" applyProtection="1">
      <alignment horizontal="right" vertical="center" wrapText="1"/>
      <protection locked="0"/>
    </xf>
    <xf numFmtId="165" fontId="32" fillId="0" borderId="2" xfId="10" applyNumberFormat="1" applyFont="1" applyFill="1" applyBorder="1" applyAlignment="1" applyProtection="1">
      <alignment horizontal="left" vertical="center" wrapText="1"/>
      <protection locked="0"/>
    </xf>
    <xf numFmtId="3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17" fillId="0" borderId="1" xfId="0" applyNumberFormat="1" applyFont="1" applyFill="1" applyBorder="1" applyAlignment="1">
      <alignment horizontal="left" wrapText="1"/>
    </xf>
    <xf numFmtId="49" fontId="0" fillId="0" borderId="1" xfId="0" applyNumberFormat="1" applyFill="1" applyBorder="1" applyAlignment="1" applyProtection="1">
      <alignment horizontal="left"/>
    </xf>
    <xf numFmtId="0" fontId="11" fillId="0" borderId="1" xfId="0" applyFont="1" applyFill="1" applyBorder="1" applyProtection="1"/>
    <xf numFmtId="49" fontId="32" fillId="0" borderId="1" xfId="9" applyNumberFormat="1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top" wrapText="1"/>
    </xf>
    <xf numFmtId="0" fontId="27" fillId="0" borderId="0" xfId="9" applyFont="1" applyFill="1" applyBorder="1" applyAlignment="1" applyProtection="1">
      <alignment vertical="center"/>
      <protection locked="0"/>
    </xf>
    <xf numFmtId="0" fontId="27" fillId="0" borderId="4" xfId="9" applyFont="1" applyFill="1" applyBorder="1" applyAlignment="1" applyProtection="1">
      <alignment vertical="center"/>
      <protection locked="0"/>
    </xf>
    <xf numFmtId="0" fontId="27" fillId="0" borderId="1" xfId="9" applyFont="1" applyFill="1" applyBorder="1" applyAlignment="1" applyProtection="1">
      <alignment vertical="center"/>
      <protection locked="0"/>
    </xf>
    <xf numFmtId="49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1" xfId="0" applyFont="1" applyFill="1" applyBorder="1"/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left"/>
    </xf>
    <xf numFmtId="0" fontId="19" fillId="0" borderId="1" xfId="9" applyFont="1" applyFill="1" applyBorder="1" applyAlignment="1" applyProtection="1">
      <alignment vertical="center" wrapText="1"/>
      <protection locked="0"/>
    </xf>
    <xf numFmtId="0" fontId="19" fillId="0" borderId="1" xfId="9" applyFont="1" applyFill="1" applyBorder="1" applyAlignment="1" applyProtection="1">
      <alignment vertical="center"/>
      <protection locked="0"/>
    </xf>
    <xf numFmtId="0" fontId="19" fillId="0" borderId="0" xfId="9" applyFont="1" applyFill="1" applyAlignment="1" applyProtection="1">
      <alignment vertical="center"/>
      <protection locked="0"/>
    </xf>
    <xf numFmtId="0" fontId="32" fillId="0" borderId="1" xfId="9" applyFont="1" applyFill="1" applyBorder="1" applyAlignment="1" applyProtection="1">
      <alignment vertical="top" wrapText="1"/>
      <protection locked="0"/>
    </xf>
    <xf numFmtId="0" fontId="11" fillId="0" borderId="1" xfId="0" applyFont="1" applyFill="1" applyBorder="1" applyAlignment="1" applyProtection="1">
      <alignment vertical="top"/>
    </xf>
    <xf numFmtId="49" fontId="32" fillId="0" borderId="1" xfId="9" applyNumberFormat="1" applyFont="1" applyFill="1" applyBorder="1" applyAlignment="1" applyProtection="1">
      <alignment vertical="top"/>
      <protection locked="0"/>
    </xf>
    <xf numFmtId="49" fontId="32" fillId="0" borderId="1" xfId="9" applyNumberFormat="1" applyFont="1" applyFill="1" applyBorder="1" applyAlignment="1" applyProtection="1">
      <alignment horizontal="left" vertical="top"/>
      <protection locked="0"/>
    </xf>
    <xf numFmtId="0" fontId="32" fillId="0" borderId="1" xfId="9" applyFont="1" applyFill="1" applyBorder="1" applyAlignment="1" applyProtection="1">
      <alignment vertical="top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0" borderId="1" xfId="1" applyNumberFormat="1" applyFont="1" applyFill="1" applyBorder="1" applyAlignment="1" applyProtection="1">
      <alignment vertical="center" wrapText="1"/>
      <protection locked="0"/>
    </xf>
    <xf numFmtId="4" fontId="17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2" fontId="1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/>
    <xf numFmtId="0" fontId="19" fillId="0" borderId="1" xfId="0" applyFont="1" applyFill="1" applyBorder="1" applyAlignment="1"/>
    <xf numFmtId="0" fontId="24" fillId="0" borderId="1" xfId="0" applyFont="1" applyFill="1" applyBorder="1" applyAlignment="1">
      <alignment horizontal="left"/>
    </xf>
    <xf numFmtId="3" fontId="17" fillId="0" borderId="1" xfId="1" applyNumberFormat="1" applyFont="1" applyFill="1" applyBorder="1" applyAlignment="1" applyProtection="1">
      <alignment horizontal="left" vertical="center" wrapText="1"/>
    </xf>
    <xf numFmtId="2" fontId="24" fillId="0" borderId="1" xfId="0" applyNumberFormat="1" applyFont="1" applyFill="1" applyBorder="1" applyAlignment="1">
      <alignment horizontal="left"/>
    </xf>
    <xf numFmtId="2" fontId="0" fillId="0" borderId="0" xfId="0" applyNumberFormat="1" applyFill="1"/>
    <xf numFmtId="49" fontId="24" fillId="0" borderId="1" xfId="0" applyNumberFormat="1" applyFont="1" applyFill="1" applyBorder="1" applyAlignment="1">
      <alignment horizontal="left"/>
    </xf>
    <xf numFmtId="49" fontId="24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/>
    </xf>
    <xf numFmtId="49" fontId="24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18" applyFont="1" applyFill="1" applyBorder="1" applyAlignment="1">
      <alignment horizontal="left"/>
    </xf>
    <xf numFmtId="0" fontId="24" fillId="0" borderId="1" xfId="17" applyFont="1" applyFill="1" applyBorder="1" applyAlignment="1">
      <alignment horizontal="left"/>
    </xf>
    <xf numFmtId="49" fontId="24" fillId="0" borderId="1" xfId="17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top"/>
    </xf>
    <xf numFmtId="49" fontId="24" fillId="0" borderId="1" xfId="0" applyNumberFormat="1" applyFont="1" applyFill="1" applyBorder="1" applyAlignment="1">
      <alignment horizontal="left" vertical="top"/>
    </xf>
    <xf numFmtId="0" fontId="24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/>
    <xf numFmtId="0" fontId="17" fillId="0" borderId="1" xfId="0" applyFont="1" applyFill="1" applyBorder="1" applyAlignment="1">
      <alignment horizontal="left" wrapText="1"/>
    </xf>
    <xf numFmtId="1" fontId="17" fillId="0" borderId="1" xfId="0" applyNumberFormat="1" applyFont="1" applyFill="1" applyBorder="1" applyAlignment="1">
      <alignment horizontal="left" wrapText="1"/>
    </xf>
    <xf numFmtId="49" fontId="17" fillId="0" borderId="1" xfId="0" applyNumberFormat="1" applyFont="1" applyFill="1" applyBorder="1" applyAlignment="1" applyProtection="1">
      <alignment vertical="top" wrapText="1"/>
      <protection locked="0"/>
    </xf>
    <xf numFmtId="49" fontId="24" fillId="0" borderId="1" xfId="0" applyNumberFormat="1" applyFont="1" applyFill="1" applyBorder="1"/>
    <xf numFmtId="0" fontId="17" fillId="0" borderId="2" xfId="1" applyFont="1" applyFill="1" applyBorder="1" applyAlignment="1" applyProtection="1">
      <alignment vertical="center" wrapText="1"/>
    </xf>
    <xf numFmtId="0" fontId="0" fillId="0" borderId="1" xfId="0" applyFill="1" applyBorder="1"/>
    <xf numFmtId="49" fontId="17" fillId="0" borderId="2" xfId="0" applyNumberFormat="1" applyFont="1" applyFill="1" applyBorder="1" applyAlignment="1" applyProtection="1">
      <alignment vertical="center" wrapText="1"/>
      <protection locked="0"/>
    </xf>
    <xf numFmtId="4" fontId="46" fillId="0" borderId="0" xfId="0" applyNumberFormat="1" applyFont="1" applyFill="1"/>
    <xf numFmtId="4" fontId="46" fillId="0" borderId="1" xfId="0" applyNumberFormat="1" applyFont="1" applyFill="1" applyBorder="1" applyAlignment="1">
      <alignment horizontal="right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2" applyFont="1" applyFill="1" applyBorder="1" applyAlignment="1" applyProtection="1">
      <alignment horizontal="center" vertical="center" wrapText="1"/>
      <protection locked="0"/>
    </xf>
    <xf numFmtId="1" fontId="24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25" fillId="4" borderId="6" xfId="2" applyFont="1" applyFill="1" applyBorder="1" applyAlignment="1" applyProtection="1">
      <alignment horizontal="center" vertical="center" wrapText="1"/>
      <protection locked="0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1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5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Border="1" applyProtection="1">
      <protection locked="0"/>
    </xf>
    <xf numFmtId="0" fontId="17" fillId="0" borderId="0" xfId="3" applyFont="1" applyBorder="1" applyAlignment="1" applyProtection="1">
      <alignment horizontal="center"/>
      <protection locked="0"/>
    </xf>
    <xf numFmtId="2" fontId="17" fillId="0" borderId="0" xfId="3" applyNumberFormat="1" applyFont="1" applyBorder="1" applyAlignment="1" applyProtection="1">
      <alignment horizontal="left"/>
      <protection locked="0"/>
    </xf>
    <xf numFmtId="2" fontId="17" fillId="0" borderId="0" xfId="0" applyNumberFormat="1" applyFont="1" applyBorder="1" applyAlignment="1" applyProtection="1">
      <alignment vertical="center" wrapText="1"/>
      <protection locked="0"/>
    </xf>
    <xf numFmtId="49" fontId="17" fillId="0" borderId="0" xfId="0" applyNumberFormat="1" applyFont="1" applyBorder="1" applyAlignment="1" applyProtection="1">
      <alignment vertical="center" wrapText="1"/>
      <protection locked="0"/>
    </xf>
    <xf numFmtId="0" fontId="17" fillId="0" borderId="1" xfId="3" applyFont="1" applyFill="1" applyBorder="1" applyAlignment="1" applyProtection="1">
      <alignment horizontal="center"/>
      <protection locked="0"/>
    </xf>
    <xf numFmtId="2" fontId="17" fillId="0" borderId="1" xfId="3" applyNumberFormat="1" applyFont="1" applyFill="1" applyBorder="1" applyAlignment="1" applyProtection="1">
      <alignment horizontal="left"/>
      <protection locked="0"/>
    </xf>
    <xf numFmtId="0" fontId="17" fillId="0" borderId="0" xfId="3" applyFont="1" applyFill="1"/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15" applyFont="1" applyFill="1" applyBorder="1" applyAlignment="1" applyProtection="1">
      <alignment horizontal="left" vertical="top" wrapText="1"/>
      <protection locked="0"/>
    </xf>
    <xf numFmtId="0" fontId="19" fillId="0" borderId="1" xfId="0" applyFont="1" applyFill="1" applyBorder="1" applyAlignment="1">
      <alignment vertical="center"/>
    </xf>
    <xf numFmtId="0" fontId="17" fillId="0" borderId="1" xfId="3" applyFont="1" applyFill="1" applyBorder="1" applyAlignment="1" applyProtection="1">
      <alignment horizontal="left"/>
      <protection locked="0"/>
    </xf>
    <xf numFmtId="49" fontId="17" fillId="0" borderId="0" xfId="0" applyNumberFormat="1" applyFont="1" applyAlignment="1" applyProtection="1">
      <alignment vertical="center" wrapText="1"/>
      <protection locked="0"/>
    </xf>
    <xf numFmtId="2" fontId="17" fillId="0" borderId="4" xfId="0" applyNumberFormat="1" applyFont="1" applyFill="1" applyBorder="1" applyAlignment="1" applyProtection="1">
      <alignment vertical="center"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" fontId="24" fillId="0" borderId="18" xfId="2" applyNumberFormat="1" applyFont="1" applyFill="1" applyBorder="1" applyAlignment="1" applyProtection="1">
      <alignment horizontal="left" vertical="top" wrapText="1"/>
      <protection locked="0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17" fillId="4" borderId="0" xfId="1" applyNumberFormat="1" applyFont="1" applyFill="1" applyBorder="1" applyAlignment="1" applyProtection="1">
      <alignment horizontal="center" vertical="center"/>
    </xf>
    <xf numFmtId="2" fontId="17" fillId="4" borderId="0" xfId="0" applyNumberFormat="1" applyFont="1" applyFill="1" applyProtection="1"/>
    <xf numFmtId="2" fontId="17" fillId="2" borderId="0" xfId="0" applyNumberFormat="1" applyFont="1" applyFill="1" applyProtection="1"/>
    <xf numFmtId="2" fontId="17" fillId="4" borderId="0" xfId="1" applyNumberFormat="1" applyFont="1" applyFill="1" applyAlignment="1" applyProtection="1">
      <alignment vertical="center"/>
    </xf>
    <xf numFmtId="2" fontId="17" fillId="0" borderId="1" xfId="2" applyNumberFormat="1" applyFont="1" applyFill="1" applyBorder="1" applyAlignment="1" applyProtection="1">
      <alignment horizontal="left" vertical="top"/>
      <protection locked="0"/>
    </xf>
    <xf numFmtId="2" fontId="17" fillId="0" borderId="1" xfId="0" applyNumberFormat="1" applyFont="1" applyFill="1" applyBorder="1" applyAlignment="1" applyProtection="1">
      <alignment horizontal="center"/>
    </xf>
    <xf numFmtId="2" fontId="17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2" fontId="17" fillId="0" borderId="0" xfId="0" applyNumberFormat="1" applyFont="1" applyBorder="1" applyProtection="1">
      <protection locked="0"/>
    </xf>
    <xf numFmtId="2" fontId="0" fillId="0" borderId="0" xfId="0" applyNumberFormat="1"/>
    <xf numFmtId="0" fontId="17" fillId="0" borderId="0" xfId="0" applyFont="1" applyAlignment="1" applyProtection="1">
      <alignment horizontal="left" vertical="top" wrapText="1"/>
      <protection locked="0"/>
    </xf>
    <xf numFmtId="2" fontId="17" fillId="0" borderId="0" xfId="0" applyNumberFormat="1" applyFont="1" applyAlignment="1" applyProtection="1">
      <alignment horizontal="center" vertical="center" wrapText="1"/>
      <protection locked="0"/>
    </xf>
    <xf numFmtId="1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38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38" fillId="0" borderId="1" xfId="5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left"/>
    </xf>
    <xf numFmtId="0" fontId="17" fillId="0" borderId="1" xfId="0" applyFont="1" applyFill="1" applyBorder="1" applyAlignment="1" applyProtection="1">
      <alignment horizontal="left"/>
      <protection locked="0"/>
    </xf>
    <xf numFmtId="2" fontId="17" fillId="0" borderId="1" xfId="0" applyNumberFormat="1" applyFont="1" applyFill="1" applyBorder="1" applyAlignment="1" applyProtection="1">
      <alignment horizontal="right" wrapText="1"/>
      <protection locked="0"/>
    </xf>
    <xf numFmtId="14" fontId="11" fillId="0" borderId="1" xfId="3" applyNumberFormat="1" applyFill="1" applyBorder="1" applyAlignment="1" applyProtection="1">
      <alignment horizontal="left"/>
      <protection locked="0"/>
    </xf>
    <xf numFmtId="14" fontId="11" fillId="0" borderId="1" xfId="3" applyNumberFormat="1" applyBorder="1" applyAlignment="1" applyProtection="1">
      <alignment horizontal="left"/>
      <protection locked="0"/>
    </xf>
    <xf numFmtId="0" fontId="20" fillId="8" borderId="0" xfId="4" applyFont="1" applyFill="1" applyProtection="1">
      <protection locked="0"/>
    </xf>
    <xf numFmtId="2" fontId="17" fillId="0" borderId="0" xfId="1" applyNumberFormat="1" applyFont="1" applyAlignment="1" applyProtection="1">
      <alignment horizontal="center" vertical="center"/>
      <protection locked="0"/>
    </xf>
    <xf numFmtId="2" fontId="1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left" vertical="top" wrapText="1"/>
    </xf>
    <xf numFmtId="164" fontId="19" fillId="4" borderId="0" xfId="9" applyNumberFormat="1" applyFont="1" applyFill="1" applyBorder="1" applyAlignment="1" applyProtection="1">
      <alignment horizontal="left" vertical="center"/>
    </xf>
    <xf numFmtId="0" fontId="19" fillId="4" borderId="0" xfId="9" applyFont="1" applyFill="1" applyAlignment="1" applyProtection="1">
      <alignment horizontal="left" vertical="center"/>
      <protection locked="0"/>
    </xf>
    <xf numFmtId="0" fontId="27" fillId="4" borderId="0" xfId="9" applyFont="1" applyFill="1" applyBorder="1" applyAlignment="1" applyProtection="1">
      <alignment horizontal="left" vertical="center"/>
    </xf>
    <xf numFmtId="0" fontId="29" fillId="4" borderId="15" xfId="9" applyFont="1" applyFill="1" applyBorder="1" applyAlignment="1" applyProtection="1">
      <alignment horizontal="left" vertical="center" wrapText="1"/>
    </xf>
    <xf numFmtId="0" fontId="27" fillId="0" borderId="0" xfId="9" applyFont="1" applyAlignment="1" applyProtection="1">
      <alignment horizontal="left" vertical="center"/>
      <protection locked="0"/>
    </xf>
    <xf numFmtId="0" fontId="32" fillId="0" borderId="1" xfId="9" applyFont="1" applyBorder="1" applyAlignment="1" applyProtection="1">
      <alignment horizontal="left" vertical="center"/>
      <protection locked="0"/>
    </xf>
    <xf numFmtId="14" fontId="19" fillId="2" borderId="0" xfId="9" applyNumberFormat="1" applyFont="1" applyFill="1" applyBorder="1" applyAlignment="1" applyProtection="1">
      <alignment horizontal="left" vertical="center"/>
    </xf>
    <xf numFmtId="49" fontId="19" fillId="2" borderId="0" xfId="9" applyNumberFormat="1" applyFont="1" applyFill="1" applyBorder="1" applyAlignment="1" applyProtection="1">
      <alignment horizontal="left" vertical="center"/>
      <protection locked="0"/>
    </xf>
    <xf numFmtId="0" fontId="19" fillId="2" borderId="0" xfId="9" applyFont="1" applyFill="1" applyBorder="1" applyAlignment="1" applyProtection="1">
      <alignment horizontal="left" vertical="center"/>
      <protection locked="0"/>
    </xf>
    <xf numFmtId="0" fontId="19" fillId="2" borderId="3" xfId="9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2" fontId="17" fillId="0" borderId="25" xfId="0" applyNumberFormat="1" applyFont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left"/>
    </xf>
    <xf numFmtId="0" fontId="17" fillId="4" borderId="0" xfId="0" applyFont="1" applyFill="1" applyAlignment="1" applyProtection="1">
      <alignment horizontal="left"/>
    </xf>
    <xf numFmtId="0" fontId="17" fillId="4" borderId="0" xfId="1" applyFont="1" applyFill="1" applyAlignment="1" applyProtection="1">
      <alignment horizontal="left" vertical="center"/>
    </xf>
    <xf numFmtId="0" fontId="17" fillId="0" borderId="2" xfId="1" applyFont="1" applyFill="1" applyBorder="1" applyAlignment="1" applyProtection="1">
      <alignment horizontal="left" vertical="center" wrapText="1"/>
    </xf>
    <xf numFmtId="14" fontId="11" fillId="0" borderId="2" xfId="3" applyNumberFormat="1" applyFill="1" applyBorder="1" applyAlignment="1" applyProtection="1">
      <alignment horizontal="left"/>
      <protection locked="0"/>
    </xf>
    <xf numFmtId="14" fontId="19" fillId="2" borderId="0" xfId="10" applyNumberFormat="1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/>
    </xf>
    <xf numFmtId="14" fontId="17" fillId="0" borderId="2" xfId="1" applyNumberFormat="1" applyFont="1" applyFill="1" applyBorder="1" applyAlignment="1" applyProtection="1">
      <alignment horizontal="left" vertical="center" wrapText="1"/>
    </xf>
    <xf numFmtId="0" fontId="22" fillId="0" borderId="2" xfId="1" applyFont="1" applyFill="1" applyBorder="1" applyAlignment="1" applyProtection="1">
      <alignment horizontal="left" vertical="center" wrapText="1"/>
    </xf>
    <xf numFmtId="2" fontId="22" fillId="0" borderId="1" xfId="1" applyNumberFormat="1" applyFont="1" applyFill="1" applyBorder="1" applyAlignment="1" applyProtection="1">
      <alignment horizontal="right" vertical="center"/>
    </xf>
    <xf numFmtId="2" fontId="22" fillId="0" borderId="1" xfId="1" applyNumberFormat="1" applyFont="1" applyFill="1" applyBorder="1" applyAlignment="1" applyProtection="1">
      <alignment horizontal="right" vertical="center" wrapText="1"/>
    </xf>
    <xf numFmtId="2" fontId="17" fillId="0" borderId="1" xfId="1" applyNumberFormat="1" applyFont="1" applyFill="1" applyBorder="1" applyAlignment="1" applyProtection="1">
      <alignment horizontal="right" vertical="center" wrapText="1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2" fontId="17" fillId="0" borderId="1" xfId="2" applyNumberFormat="1" applyFont="1" applyFill="1" applyBorder="1" applyAlignment="1" applyProtection="1">
      <alignment horizontal="right" vertical="top"/>
    </xf>
    <xf numFmtId="2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22" fillId="0" borderId="1" xfId="1" applyNumberFormat="1" applyFont="1" applyFill="1" applyBorder="1" applyAlignment="1" applyProtection="1">
      <alignment horizontal="right" vertical="center"/>
      <protection locked="0"/>
    </xf>
    <xf numFmtId="2" fontId="17" fillId="0" borderId="4" xfId="2" applyNumberFormat="1" applyFont="1" applyFill="1" applyBorder="1" applyAlignment="1" applyProtection="1">
      <alignment horizontal="right" vertical="center"/>
      <protection locked="0"/>
    </xf>
    <xf numFmtId="2" fontId="17" fillId="0" borderId="25" xfId="1" applyNumberFormat="1" applyFont="1" applyFill="1" applyBorder="1" applyAlignment="1" applyProtection="1">
      <alignment horizontal="right" vertical="center" wrapText="1"/>
    </xf>
    <xf numFmtId="2" fontId="22" fillId="0" borderId="4" xfId="3" applyNumberFormat="1" applyFont="1" applyFill="1" applyBorder="1" applyAlignment="1" applyProtection="1">
      <alignment horizontal="right"/>
    </xf>
    <xf numFmtId="2" fontId="17" fillId="0" borderId="4" xfId="3" applyNumberFormat="1" applyFont="1" applyFill="1" applyBorder="1" applyAlignment="1" applyProtection="1">
      <alignment horizontal="right"/>
      <protection locked="0"/>
    </xf>
    <xf numFmtId="2" fontId="17" fillId="0" borderId="24" xfId="1" applyNumberFormat="1" applyFont="1" applyFill="1" applyBorder="1" applyAlignment="1" applyProtection="1">
      <alignment horizontal="right" vertical="center" wrapText="1"/>
    </xf>
    <xf numFmtId="0" fontId="27" fillId="0" borderId="1" xfId="9" applyFont="1" applyBorder="1" applyAlignment="1" applyProtection="1">
      <alignment horizontal="left" vertical="center"/>
      <protection locked="0"/>
    </xf>
    <xf numFmtId="0" fontId="17" fillId="0" borderId="0" xfId="0" applyNumberFormat="1" applyFont="1" applyAlignment="1" applyProtection="1">
      <alignment horizontal="left" vertical="center" wrapText="1"/>
      <protection locked="0"/>
    </xf>
    <xf numFmtId="4" fontId="22" fillId="0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 applyProtection="1">
      <alignment horizontal="left" vertical="center" wrapText="1"/>
      <protection locked="0"/>
    </xf>
    <xf numFmtId="3" fontId="17" fillId="2" borderId="0" xfId="0" applyNumberFormat="1" applyFont="1" applyFill="1" applyProtection="1">
      <protection locked="0"/>
    </xf>
    <xf numFmtId="0" fontId="32" fillId="0" borderId="1" xfId="9" applyFont="1" applyFill="1" applyBorder="1" applyAlignment="1" applyProtection="1">
      <alignment horizontal="center" vertical="center"/>
      <protection locked="0"/>
    </xf>
    <xf numFmtId="49" fontId="27" fillId="0" borderId="1" xfId="9" applyNumberFormat="1" applyFont="1" applyFill="1" applyBorder="1" applyAlignment="1" applyProtection="1">
      <alignment vertical="center"/>
      <protection locked="0"/>
    </xf>
    <xf numFmtId="2" fontId="32" fillId="0" borderId="1" xfId="9" applyNumberFormat="1" applyFont="1" applyFill="1" applyBorder="1" applyAlignment="1" applyProtection="1">
      <alignment horizontal="left" vertical="top"/>
      <protection locked="0"/>
    </xf>
    <xf numFmtId="0" fontId="27" fillId="0" borderId="0" xfId="9" applyFont="1" applyFill="1" applyAlignment="1" applyProtection="1">
      <alignment vertical="top"/>
      <protection locked="0"/>
    </xf>
    <xf numFmtId="2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1" applyFont="1" applyFill="1" applyBorder="1" applyAlignment="1" applyProtection="1">
      <alignment horizontal="right" vertical="center" wrapText="1"/>
    </xf>
    <xf numFmtId="3" fontId="22" fillId="0" borderId="1" xfId="1" applyNumberFormat="1" applyFont="1" applyFill="1" applyBorder="1" applyAlignment="1" applyProtection="1">
      <alignment horizontal="right" vertical="center"/>
    </xf>
    <xf numFmtId="3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0" borderId="1" xfId="1" applyNumberFormat="1" applyFont="1" applyFill="1" applyBorder="1" applyAlignment="1" applyProtection="1">
      <alignment horizontal="right" vertical="center"/>
      <protection locked="0"/>
    </xf>
    <xf numFmtId="0" fontId="21" fillId="0" borderId="1" xfId="4" applyFont="1" applyFill="1" applyBorder="1" applyAlignment="1" applyProtection="1">
      <alignment vertical="center" wrapText="1"/>
    </xf>
    <xf numFmtId="0" fontId="19" fillId="0" borderId="1" xfId="4" applyFont="1" applyFill="1" applyBorder="1" applyAlignment="1" applyProtection="1">
      <alignment vertical="center" wrapText="1"/>
    </xf>
    <xf numFmtId="0" fontId="11" fillId="0" borderId="1" xfId="3" applyFont="1" applyFill="1" applyBorder="1"/>
    <xf numFmtId="0" fontId="19" fillId="0" borderId="1" xfId="15" applyFont="1" applyFill="1" applyBorder="1" applyAlignment="1" applyProtection="1">
      <alignment vertical="top" wrapText="1"/>
      <protection locked="0"/>
    </xf>
    <xf numFmtId="2" fontId="24" fillId="0" borderId="1" xfId="2" applyNumberFormat="1" applyFont="1" applyFill="1" applyBorder="1" applyAlignment="1" applyProtection="1">
      <alignment horizontal="left" vertical="top" wrapText="1"/>
      <protection locked="0"/>
    </xf>
    <xf numFmtId="2" fontId="24" fillId="0" borderId="6" xfId="2" applyNumberFormat="1" applyFont="1" applyFill="1" applyBorder="1" applyAlignment="1" applyProtection="1">
      <alignment horizontal="left" vertical="top" wrapText="1"/>
      <protection locked="0"/>
    </xf>
    <xf numFmtId="2" fontId="22" fillId="0" borderId="1" xfId="1" applyNumberFormat="1" applyFont="1" applyFill="1" applyBorder="1" applyAlignment="1" applyProtection="1">
      <alignment horizontal="center" vertical="center" wrapText="1"/>
    </xf>
    <xf numFmtId="2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7" fillId="0" borderId="1" xfId="3" applyNumberFormat="1" applyFont="1" applyFill="1" applyBorder="1" applyProtection="1">
      <protection locked="0"/>
    </xf>
    <xf numFmtId="2" fontId="22" fillId="0" borderId="1" xfId="1" applyNumberFormat="1" applyFont="1" applyFill="1" applyBorder="1" applyAlignment="1" applyProtection="1">
      <alignment horizontal="center" vertical="center"/>
      <protection locked="0"/>
    </xf>
    <xf numFmtId="2" fontId="22" fillId="0" borderId="1" xfId="0" applyNumberFormat="1" applyFont="1" applyFill="1" applyBorder="1" applyProtection="1"/>
    <xf numFmtId="2" fontId="17" fillId="0" borderId="24" xfId="0" applyNumberFormat="1" applyFont="1" applyFill="1" applyBorder="1" applyAlignment="1" applyProtection="1">
      <alignment horizontal="center"/>
    </xf>
    <xf numFmtId="2" fontId="17" fillId="0" borderId="4" xfId="0" applyNumberFormat="1" applyFont="1" applyFill="1" applyBorder="1" applyProtection="1">
      <protection locked="0"/>
    </xf>
    <xf numFmtId="2" fontId="17" fillId="0" borderId="2" xfId="0" applyNumberFormat="1" applyFont="1" applyFill="1" applyBorder="1" applyAlignment="1" applyProtection="1">
      <alignment horizontal="center"/>
    </xf>
    <xf numFmtId="2" fontId="17" fillId="0" borderId="1" xfId="1" applyNumberFormat="1" applyFont="1" applyFill="1" applyBorder="1" applyAlignment="1" applyProtection="1">
      <alignment horizontal="right" vertical="center"/>
      <protection locked="0"/>
    </xf>
    <xf numFmtId="2" fontId="22" fillId="0" borderId="2" xfId="0" applyNumberFormat="1" applyFont="1" applyFill="1" applyBorder="1" applyProtection="1"/>
    <xf numFmtId="2" fontId="22" fillId="0" borderId="4" xfId="0" applyNumberFormat="1" applyFont="1" applyFill="1" applyBorder="1" applyProtection="1"/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Protection="1"/>
    <xf numFmtId="167" fontId="17" fillId="0" borderId="1" xfId="0" applyNumberFormat="1" applyFont="1" applyFill="1" applyBorder="1" applyProtection="1">
      <protection locked="0"/>
    </xf>
    <xf numFmtId="166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42" fillId="4" borderId="0" xfId="18" applyFill="1" applyBorder="1" applyProtection="1">
      <protection locked="0"/>
    </xf>
    <xf numFmtId="0" fontId="29" fillId="4" borderId="10" xfId="9" applyFont="1" applyFill="1" applyBorder="1" applyAlignment="1" applyProtection="1">
      <alignment horizontal="center" vertical="center" wrapText="1"/>
    </xf>
    <xf numFmtId="49" fontId="29" fillId="4" borderId="14" xfId="9" applyNumberFormat="1" applyFont="1" applyFill="1" applyBorder="1" applyAlignment="1" applyProtection="1">
      <alignment horizontal="center" vertical="center" wrapText="1"/>
    </xf>
    <xf numFmtId="0" fontId="29" fillId="4" borderId="17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14" fontId="19" fillId="0" borderId="0" xfId="9" applyNumberFormat="1" applyFont="1" applyBorder="1" applyAlignment="1" applyProtection="1">
      <alignment horizontal="center" vertical="center"/>
      <protection locked="0"/>
    </xf>
    <xf numFmtId="14" fontId="19" fillId="0" borderId="27" xfId="9" applyNumberFormat="1" applyFont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14" fontId="21" fillId="2" borderId="0" xfId="9" applyNumberFormat="1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3" borderId="10" xfId="9" applyFont="1" applyFill="1" applyBorder="1" applyAlignment="1" applyProtection="1">
      <alignment horizontal="center" vertical="center"/>
    </xf>
    <xf numFmtId="0" fontId="29" fillId="3" borderId="12" xfId="9" applyFont="1" applyFill="1" applyBorder="1" applyAlignment="1" applyProtection="1">
      <alignment horizontal="center" vertical="center"/>
    </xf>
    <xf numFmtId="0" fontId="29" fillId="3" borderId="11" xfId="9" applyFont="1" applyFill="1" applyBorder="1" applyAlignment="1" applyProtection="1">
      <alignment horizontal="center" vertical="center"/>
    </xf>
    <xf numFmtId="14" fontId="21" fillId="2" borderId="2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2" fontId="17" fillId="4" borderId="0" xfId="1" applyNumberFormat="1" applyFont="1" applyFill="1" applyAlignment="1" applyProtection="1">
      <alignment horizontal="center" vertical="center"/>
    </xf>
    <xf numFmtId="2" fontId="17" fillId="0" borderId="0" xfId="1" applyNumberFormat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26" xfId="10" applyNumberFormat="1" applyFont="1" applyFill="1" applyBorder="1" applyAlignment="1" applyProtection="1">
      <alignment horizontal="center" vertical="center"/>
    </xf>
    <xf numFmtId="14" fontId="21" fillId="2" borderId="2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17" fillId="4" borderId="0" xfId="1" applyFont="1" applyFill="1" applyAlignment="1" applyProtection="1">
      <alignment horizontal="right" vertical="center"/>
    </xf>
    <xf numFmtId="0" fontId="19" fillId="4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26" xfId="3" applyFont="1" applyBorder="1" applyAlignment="1" applyProtection="1">
      <alignment horizontal="center" vertical="center"/>
      <protection locked="0"/>
    </xf>
    <xf numFmtId="0" fontId="17" fillId="0" borderId="2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0" fontId="34" fillId="4" borderId="0" xfId="3" applyFont="1" applyFill="1" applyBorder="1" applyAlignment="1">
      <alignment horizontal="left" vertical="center" wrapText="1"/>
    </xf>
    <xf numFmtId="0" fontId="17" fillId="4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9">
    <cellStyle name="Good" xfId="17" builtinId="26"/>
    <cellStyle name="Neutral" xfId="18" builtinId="28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 8" xfId="16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171450</xdr:rowOff>
    </xdr:from>
    <xdr:to>
      <xdr:col>1</xdr:col>
      <xdr:colOff>1495425</xdr:colOff>
      <xdr:row>58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58</xdr:row>
      <xdr:rowOff>180975</xdr:rowOff>
    </xdr:from>
    <xdr:to>
      <xdr:col>2</xdr:col>
      <xdr:colOff>554556</xdr:colOff>
      <xdr:row>58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353</xdr:row>
      <xdr:rowOff>171450</xdr:rowOff>
    </xdr:from>
    <xdr:to>
      <xdr:col>2</xdr:col>
      <xdr:colOff>1495425</xdr:colOff>
      <xdr:row>353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30</xdr:row>
      <xdr:rowOff>4082</xdr:rowOff>
    </xdr:from>
    <xdr:to>
      <xdr:col>5</xdr:col>
      <xdr:colOff>110219</xdr:colOff>
      <xdr:row>30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71</xdr:row>
      <xdr:rowOff>171450</xdr:rowOff>
    </xdr:from>
    <xdr:to>
      <xdr:col>1</xdr:col>
      <xdr:colOff>1495425</xdr:colOff>
      <xdr:row>71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71</xdr:row>
      <xdr:rowOff>180975</xdr:rowOff>
    </xdr:from>
    <xdr:to>
      <xdr:col>2</xdr:col>
      <xdr:colOff>554556</xdr:colOff>
      <xdr:row>71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3046</xdr:row>
      <xdr:rowOff>171450</xdr:rowOff>
    </xdr:from>
    <xdr:to>
      <xdr:col>2</xdr:col>
      <xdr:colOff>1495425</xdr:colOff>
      <xdr:row>3046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H560"/>
  <sheetViews>
    <sheetView showGridLines="0" view="pageBreakPreview" topLeftCell="A517" zoomScale="80" zoomScaleNormal="100" zoomScaleSheetLayoutView="80" workbookViewId="0">
      <selection activeCell="F19" sqref="F19"/>
    </sheetView>
  </sheetViews>
  <sheetFormatPr defaultRowHeight="15"/>
  <cols>
    <col min="1" max="1" width="6.28515625" style="222" bestFit="1" customWidth="1"/>
    <col min="2" max="2" width="13.140625" style="222" customWidth="1"/>
    <col min="3" max="3" width="26" style="222" bestFit="1" customWidth="1"/>
    <col min="4" max="4" width="15.140625" style="593" customWidth="1"/>
    <col min="5" max="5" width="27.5703125" style="222" customWidth="1"/>
    <col min="6" max="6" width="30.5703125" style="223" customWidth="1"/>
    <col min="7" max="7" width="27.140625" style="223" bestFit="1" customWidth="1"/>
    <col min="8" max="8" width="35.85546875" style="223" customWidth="1"/>
    <col min="9" max="9" width="53.42578125" style="222" customWidth="1"/>
    <col min="10" max="10" width="17.42578125" style="222" customWidth="1"/>
    <col min="11" max="11" width="13.140625" style="222" bestFit="1" customWidth="1"/>
    <col min="12" max="12" width="15.28515625" style="222" customWidth="1"/>
    <col min="13" max="16384" width="9.140625" style="222"/>
  </cols>
  <sheetData>
    <row r="1" spans="1:12" s="232" customFormat="1" ht="22.5" customHeight="1">
      <c r="A1" s="260" t="s">
        <v>301</v>
      </c>
      <c r="B1" s="250"/>
      <c r="C1" s="250"/>
      <c r="D1" s="289"/>
      <c r="E1" s="251"/>
      <c r="F1" s="245"/>
      <c r="G1" s="251"/>
      <c r="H1" s="259"/>
      <c r="I1" s="250"/>
      <c r="J1" s="251"/>
      <c r="K1" s="251"/>
      <c r="L1" s="258" t="s">
        <v>109</v>
      </c>
    </row>
    <row r="2" spans="1:12" s="232" customFormat="1">
      <c r="A2" s="257" t="s">
        <v>140</v>
      </c>
      <c r="B2" s="250"/>
      <c r="C2" s="250"/>
      <c r="D2" s="289"/>
      <c r="E2" s="251"/>
      <c r="F2" s="245"/>
      <c r="G2" s="251"/>
      <c r="H2" s="256"/>
      <c r="I2" s="250"/>
      <c r="J2" s="251"/>
      <c r="K2" s="664" t="s">
        <v>934</v>
      </c>
      <c r="L2" s="665"/>
    </row>
    <row r="3" spans="1:12" s="232" customFormat="1">
      <c r="A3" s="255"/>
      <c r="B3" s="250"/>
      <c r="C3" s="254"/>
      <c r="D3" s="589"/>
      <c r="E3" s="251"/>
      <c r="F3" s="253"/>
      <c r="G3" s="251"/>
      <c r="H3" s="251"/>
      <c r="I3" s="245"/>
      <c r="J3" s="250"/>
      <c r="K3" s="250"/>
      <c r="L3" s="249"/>
    </row>
    <row r="4" spans="1:12" s="232" customFormat="1">
      <c r="A4" s="281" t="s">
        <v>269</v>
      </c>
      <c r="B4" s="245"/>
      <c r="C4" s="245"/>
      <c r="D4" s="590"/>
      <c r="E4" s="288"/>
      <c r="F4" s="252"/>
      <c r="G4" s="251"/>
      <c r="H4" s="289"/>
      <c r="I4" s="288"/>
      <c r="J4" s="250"/>
      <c r="K4" s="251"/>
      <c r="L4" s="249"/>
    </row>
    <row r="5" spans="1:12" s="232" customFormat="1" ht="15.75" thickBot="1">
      <c r="A5" s="666" t="s">
        <v>658</v>
      </c>
      <c r="B5" s="666"/>
      <c r="C5" s="666"/>
      <c r="D5" s="666"/>
      <c r="E5" s="666"/>
      <c r="F5" s="666"/>
      <c r="G5" s="252"/>
      <c r="H5" s="252"/>
      <c r="I5" s="251"/>
      <c r="J5" s="250"/>
      <c r="K5" s="250"/>
      <c r="L5" s="249"/>
    </row>
    <row r="6" spans="1:12" ht="15.75" thickBot="1">
      <c r="A6" s="248"/>
      <c r="B6" s="247"/>
      <c r="C6" s="246"/>
      <c r="D6" s="591"/>
      <c r="E6" s="246"/>
      <c r="F6" s="245"/>
      <c r="G6" s="245"/>
      <c r="H6" s="245"/>
      <c r="I6" s="670" t="s">
        <v>438</v>
      </c>
      <c r="J6" s="671"/>
      <c r="K6" s="672"/>
      <c r="L6" s="244"/>
    </row>
    <row r="7" spans="1:12" s="237" customFormat="1" ht="39" thickBot="1">
      <c r="A7" s="243" t="s">
        <v>64</v>
      </c>
      <c r="B7" s="242" t="s">
        <v>141</v>
      </c>
      <c r="C7" s="242" t="s">
        <v>437</v>
      </c>
      <c r="D7" s="592" t="s">
        <v>275</v>
      </c>
      <c r="E7" s="660" t="s">
        <v>436</v>
      </c>
      <c r="F7" s="661" t="s">
        <v>435</v>
      </c>
      <c r="G7" s="662" t="s">
        <v>228</v>
      </c>
      <c r="H7" s="663" t="s">
        <v>225</v>
      </c>
      <c r="I7" s="241" t="s">
        <v>434</v>
      </c>
      <c r="J7" s="240" t="s">
        <v>272</v>
      </c>
      <c r="K7" s="239" t="s">
        <v>229</v>
      </c>
      <c r="L7" s="238" t="s">
        <v>230</v>
      </c>
    </row>
    <row r="8" spans="1:12" s="236" customFormat="1">
      <c r="A8" s="338">
        <v>1</v>
      </c>
      <c r="B8" s="339">
        <v>2</v>
      </c>
      <c r="C8" s="340">
        <v>3</v>
      </c>
      <c r="D8" s="340">
        <v>4</v>
      </c>
      <c r="E8" s="338">
        <v>5</v>
      </c>
      <c r="F8" s="339">
        <v>6</v>
      </c>
      <c r="G8" s="340">
        <v>7</v>
      </c>
      <c r="H8" s="339">
        <v>8</v>
      </c>
      <c r="I8" s="338">
        <v>9</v>
      </c>
      <c r="J8" s="339">
        <v>10</v>
      </c>
      <c r="K8" s="341">
        <v>11</v>
      </c>
      <c r="L8" s="342">
        <v>12</v>
      </c>
    </row>
    <row r="9" spans="1:12" s="472" customFormat="1" ht="18" customHeight="1">
      <c r="A9" s="628">
        <v>1</v>
      </c>
      <c r="B9" s="344" t="s">
        <v>579</v>
      </c>
      <c r="C9" s="468" t="s">
        <v>580</v>
      </c>
      <c r="D9" s="477">
        <v>3600</v>
      </c>
      <c r="E9" s="344" t="s">
        <v>6321</v>
      </c>
      <c r="F9" s="344" t="s">
        <v>608</v>
      </c>
      <c r="G9" s="629"/>
      <c r="H9" s="486"/>
      <c r="I9" s="346" t="s">
        <v>626</v>
      </c>
      <c r="J9" s="468"/>
      <c r="K9" s="471"/>
      <c r="L9" s="468" t="s">
        <v>653</v>
      </c>
    </row>
    <row r="10" spans="1:12" s="472" customFormat="1" ht="18" customHeight="1">
      <c r="A10" s="628">
        <v>2</v>
      </c>
      <c r="B10" s="344" t="s">
        <v>579</v>
      </c>
      <c r="C10" s="468" t="s">
        <v>580</v>
      </c>
      <c r="D10" s="477">
        <v>9600</v>
      </c>
      <c r="E10" s="344" t="s">
        <v>6322</v>
      </c>
      <c r="F10" s="344" t="s">
        <v>609</v>
      </c>
      <c r="G10" s="629"/>
      <c r="H10" s="486"/>
      <c r="I10" s="346" t="s">
        <v>627</v>
      </c>
      <c r="J10" s="468"/>
      <c r="K10" s="471"/>
      <c r="L10" s="468" t="s">
        <v>653</v>
      </c>
    </row>
    <row r="11" spans="1:12" s="472" customFormat="1" ht="18" customHeight="1">
      <c r="A11" s="628">
        <v>3</v>
      </c>
      <c r="B11" s="344" t="s">
        <v>579</v>
      </c>
      <c r="C11" s="468" t="s">
        <v>580</v>
      </c>
      <c r="D11" s="477">
        <v>4800</v>
      </c>
      <c r="E11" s="344" t="s">
        <v>6323</v>
      </c>
      <c r="F11" s="344" t="s">
        <v>610</v>
      </c>
      <c r="G11" s="629"/>
      <c r="H11" s="486"/>
      <c r="I11" s="346" t="s">
        <v>628</v>
      </c>
      <c r="J11" s="468"/>
      <c r="K11" s="471"/>
      <c r="L11" s="468" t="s">
        <v>653</v>
      </c>
    </row>
    <row r="12" spans="1:12" s="472" customFormat="1" ht="18" customHeight="1">
      <c r="A12" s="628">
        <v>4</v>
      </c>
      <c r="B12" s="344" t="s">
        <v>579</v>
      </c>
      <c r="C12" s="468" t="s">
        <v>580</v>
      </c>
      <c r="D12" s="477">
        <v>3600</v>
      </c>
      <c r="E12" s="344" t="s">
        <v>1691</v>
      </c>
      <c r="F12" s="344" t="s">
        <v>611</v>
      </c>
      <c r="G12" s="629"/>
      <c r="H12" s="486"/>
      <c r="I12" s="346" t="s">
        <v>629</v>
      </c>
      <c r="J12" s="468"/>
      <c r="K12" s="471"/>
      <c r="L12" s="468" t="s">
        <v>653</v>
      </c>
    </row>
    <row r="13" spans="1:12" s="472" customFormat="1" ht="18" customHeight="1">
      <c r="A13" s="628">
        <v>5</v>
      </c>
      <c r="B13" s="344" t="s">
        <v>579</v>
      </c>
      <c r="C13" s="468" t="s">
        <v>580</v>
      </c>
      <c r="D13" s="477">
        <v>5400</v>
      </c>
      <c r="E13" s="344" t="s">
        <v>6324</v>
      </c>
      <c r="F13" s="344" t="s">
        <v>612</v>
      </c>
      <c r="G13" s="629"/>
      <c r="H13" s="486"/>
      <c r="I13" s="346" t="s">
        <v>630</v>
      </c>
      <c r="J13" s="468"/>
      <c r="K13" s="471"/>
      <c r="L13" s="468" t="s">
        <v>653</v>
      </c>
    </row>
    <row r="14" spans="1:12" s="472" customFormat="1" ht="18" customHeight="1">
      <c r="A14" s="628">
        <v>6</v>
      </c>
      <c r="B14" s="344" t="s">
        <v>579</v>
      </c>
      <c r="C14" s="468" t="s">
        <v>580</v>
      </c>
      <c r="D14" s="477">
        <v>18000</v>
      </c>
      <c r="E14" s="344" t="s">
        <v>6325</v>
      </c>
      <c r="F14" s="344" t="s">
        <v>613</v>
      </c>
      <c r="G14" s="629"/>
      <c r="H14" s="486"/>
      <c r="I14" s="346" t="s">
        <v>631</v>
      </c>
      <c r="J14" s="468"/>
      <c r="K14" s="471"/>
      <c r="L14" s="468" t="s">
        <v>653</v>
      </c>
    </row>
    <row r="15" spans="1:12" s="472" customFormat="1" ht="18" customHeight="1">
      <c r="A15" s="628">
        <v>7</v>
      </c>
      <c r="B15" s="344" t="s">
        <v>579</v>
      </c>
      <c r="C15" s="468" t="s">
        <v>580</v>
      </c>
      <c r="D15" s="477">
        <v>4800</v>
      </c>
      <c r="E15" s="344" t="s">
        <v>6326</v>
      </c>
      <c r="F15" s="344" t="s">
        <v>614</v>
      </c>
      <c r="G15" s="629"/>
      <c r="H15" s="486"/>
      <c r="I15" s="346" t="s">
        <v>632</v>
      </c>
      <c r="J15" s="468"/>
      <c r="K15" s="471"/>
      <c r="L15" s="468" t="s">
        <v>653</v>
      </c>
    </row>
    <row r="16" spans="1:12" s="472" customFormat="1" ht="18" customHeight="1">
      <c r="A16" s="628">
        <v>8</v>
      </c>
      <c r="B16" s="344" t="s">
        <v>579</v>
      </c>
      <c r="C16" s="468" t="s">
        <v>580</v>
      </c>
      <c r="D16" s="477">
        <v>8400</v>
      </c>
      <c r="E16" s="344" t="s">
        <v>6327</v>
      </c>
      <c r="F16" s="344" t="s">
        <v>615</v>
      </c>
      <c r="G16" s="629"/>
      <c r="H16" s="486"/>
      <c r="I16" s="346" t="s">
        <v>633</v>
      </c>
      <c r="J16" s="468"/>
      <c r="K16" s="471"/>
      <c r="L16" s="468" t="s">
        <v>653</v>
      </c>
    </row>
    <row r="17" spans="1:12" s="472" customFormat="1" ht="18" customHeight="1">
      <c r="A17" s="628">
        <v>9</v>
      </c>
      <c r="B17" s="344" t="s">
        <v>579</v>
      </c>
      <c r="C17" s="468" t="s">
        <v>580</v>
      </c>
      <c r="D17" s="477">
        <v>9600</v>
      </c>
      <c r="E17" s="344" t="s">
        <v>1367</v>
      </c>
      <c r="F17" s="344" t="s">
        <v>616</v>
      </c>
      <c r="G17" s="629"/>
      <c r="H17" s="486"/>
      <c r="I17" s="346" t="s">
        <v>634</v>
      </c>
      <c r="J17" s="468"/>
      <c r="K17" s="471"/>
      <c r="L17" s="468" t="s">
        <v>653</v>
      </c>
    </row>
    <row r="18" spans="1:12" s="472" customFormat="1" ht="18" customHeight="1">
      <c r="A18" s="628">
        <v>10</v>
      </c>
      <c r="B18" s="344" t="s">
        <v>579</v>
      </c>
      <c r="C18" s="468" t="s">
        <v>580</v>
      </c>
      <c r="D18" s="477">
        <v>8400</v>
      </c>
      <c r="E18" s="344" t="s">
        <v>6328</v>
      </c>
      <c r="F18" s="344" t="s">
        <v>617</v>
      </c>
      <c r="G18" s="629"/>
      <c r="H18" s="486"/>
      <c r="I18" s="346" t="s">
        <v>635</v>
      </c>
      <c r="J18" s="468"/>
      <c r="K18" s="471"/>
      <c r="L18" s="468" t="s">
        <v>653</v>
      </c>
    </row>
    <row r="19" spans="1:12" s="472" customFormat="1" ht="18" customHeight="1">
      <c r="A19" s="628">
        <v>11</v>
      </c>
      <c r="B19" s="344" t="s">
        <v>579</v>
      </c>
      <c r="C19" s="468" t="s">
        <v>580</v>
      </c>
      <c r="D19" s="477">
        <v>6000</v>
      </c>
      <c r="E19" s="344" t="s">
        <v>6329</v>
      </c>
      <c r="F19" s="344" t="s">
        <v>618</v>
      </c>
      <c r="G19" s="629"/>
      <c r="H19" s="486"/>
      <c r="I19" s="346" t="s">
        <v>636</v>
      </c>
      <c r="J19" s="468"/>
      <c r="K19" s="471"/>
      <c r="L19" s="468" t="s">
        <v>653</v>
      </c>
    </row>
    <row r="20" spans="1:12" s="472" customFormat="1" ht="18" customHeight="1">
      <c r="A20" s="628">
        <v>12</v>
      </c>
      <c r="B20" s="344" t="s">
        <v>579</v>
      </c>
      <c r="C20" s="468" t="s">
        <v>580</v>
      </c>
      <c r="D20" s="477">
        <v>3600</v>
      </c>
      <c r="E20" s="344" t="s">
        <v>6330</v>
      </c>
      <c r="F20" s="344" t="s">
        <v>619</v>
      </c>
      <c r="G20" s="629"/>
      <c r="H20" s="486"/>
      <c r="I20" s="346" t="s">
        <v>637</v>
      </c>
      <c r="J20" s="468"/>
      <c r="K20" s="471"/>
      <c r="L20" s="468" t="s">
        <v>653</v>
      </c>
    </row>
    <row r="21" spans="1:12" s="472" customFormat="1" ht="18" customHeight="1">
      <c r="A21" s="628">
        <v>13</v>
      </c>
      <c r="B21" s="344" t="s">
        <v>579</v>
      </c>
      <c r="C21" s="468" t="s">
        <v>580</v>
      </c>
      <c r="D21" s="477">
        <v>6000</v>
      </c>
      <c r="E21" s="344" t="s">
        <v>941</v>
      </c>
      <c r="F21" s="344" t="s">
        <v>620</v>
      </c>
      <c r="G21" s="629"/>
      <c r="H21" s="486"/>
      <c r="I21" s="346" t="s">
        <v>638</v>
      </c>
      <c r="J21" s="468"/>
      <c r="K21" s="471"/>
      <c r="L21" s="468" t="s">
        <v>653</v>
      </c>
    </row>
    <row r="22" spans="1:12" s="472" customFormat="1" ht="18" customHeight="1">
      <c r="A22" s="628">
        <v>14</v>
      </c>
      <c r="B22" s="344" t="s">
        <v>579</v>
      </c>
      <c r="C22" s="468" t="s">
        <v>580</v>
      </c>
      <c r="D22" s="477">
        <v>4580</v>
      </c>
      <c r="E22" s="344" t="s">
        <v>985</v>
      </c>
      <c r="F22" s="344" t="s">
        <v>621</v>
      </c>
      <c r="G22" s="629"/>
      <c r="H22" s="486"/>
      <c r="I22" s="346" t="s">
        <v>639</v>
      </c>
      <c r="J22" s="468"/>
      <c r="K22" s="471"/>
      <c r="L22" s="468" t="s">
        <v>653</v>
      </c>
    </row>
    <row r="23" spans="1:12" s="472" customFormat="1" ht="18" customHeight="1">
      <c r="A23" s="628">
        <v>15</v>
      </c>
      <c r="B23" s="344" t="s">
        <v>579</v>
      </c>
      <c r="C23" s="468" t="s">
        <v>580</v>
      </c>
      <c r="D23" s="477">
        <v>3600</v>
      </c>
      <c r="E23" s="344" t="s">
        <v>6331</v>
      </c>
      <c r="F23" s="344" t="s">
        <v>622</v>
      </c>
      <c r="G23" s="629"/>
      <c r="H23" s="486"/>
      <c r="I23" s="346" t="s">
        <v>640</v>
      </c>
      <c r="J23" s="468"/>
      <c r="K23" s="471"/>
      <c r="L23" s="468" t="s">
        <v>653</v>
      </c>
    </row>
    <row r="24" spans="1:12" s="472" customFormat="1" ht="18" customHeight="1">
      <c r="A24" s="628">
        <v>16</v>
      </c>
      <c r="B24" s="344" t="s">
        <v>579</v>
      </c>
      <c r="C24" s="468" t="s">
        <v>580</v>
      </c>
      <c r="D24" s="477">
        <v>3600</v>
      </c>
      <c r="E24" s="344" t="s">
        <v>6332</v>
      </c>
      <c r="F24" s="344" t="s">
        <v>623</v>
      </c>
      <c r="G24" s="629"/>
      <c r="H24" s="486"/>
      <c r="I24" s="346" t="s">
        <v>641</v>
      </c>
      <c r="J24" s="468"/>
      <c r="K24" s="471"/>
      <c r="L24" s="468" t="s">
        <v>653</v>
      </c>
    </row>
    <row r="25" spans="1:12" s="472" customFormat="1" ht="18" customHeight="1">
      <c r="A25" s="628">
        <v>17</v>
      </c>
      <c r="B25" s="344" t="s">
        <v>579</v>
      </c>
      <c r="C25" s="468" t="s">
        <v>580</v>
      </c>
      <c r="D25" s="477">
        <v>9600</v>
      </c>
      <c r="E25" s="344" t="s">
        <v>1243</v>
      </c>
      <c r="F25" s="344" t="s">
        <v>624</v>
      </c>
      <c r="G25" s="629"/>
      <c r="H25" s="486"/>
      <c r="I25" s="346" t="s">
        <v>642</v>
      </c>
      <c r="J25" s="468"/>
      <c r="K25" s="471"/>
      <c r="L25" s="468" t="s">
        <v>653</v>
      </c>
    </row>
    <row r="26" spans="1:12" s="472" customFormat="1" ht="18" customHeight="1">
      <c r="A26" s="628">
        <v>18</v>
      </c>
      <c r="B26" s="344" t="s">
        <v>579</v>
      </c>
      <c r="C26" s="468" t="s">
        <v>580</v>
      </c>
      <c r="D26" s="477">
        <v>14400</v>
      </c>
      <c r="E26" s="344" t="s">
        <v>2265</v>
      </c>
      <c r="F26" s="344" t="s">
        <v>625</v>
      </c>
      <c r="G26" s="629"/>
      <c r="H26" s="486"/>
      <c r="I26" s="346" t="s">
        <v>643</v>
      </c>
      <c r="J26" s="468"/>
      <c r="K26" s="471"/>
      <c r="L26" s="468" t="s">
        <v>653</v>
      </c>
    </row>
    <row r="27" spans="1:12" s="472" customFormat="1" ht="18" customHeight="1">
      <c r="A27" s="628">
        <v>19</v>
      </c>
      <c r="B27" s="344" t="s">
        <v>644</v>
      </c>
      <c r="C27" s="468" t="s">
        <v>580</v>
      </c>
      <c r="D27" s="477">
        <v>6900</v>
      </c>
      <c r="E27" s="344" t="s">
        <v>1043</v>
      </c>
      <c r="F27" s="344" t="s">
        <v>645</v>
      </c>
      <c r="G27" s="629"/>
      <c r="H27" s="486"/>
      <c r="I27" s="346" t="s">
        <v>646</v>
      </c>
      <c r="J27" s="468"/>
      <c r="K27" s="471"/>
      <c r="L27" s="468" t="s">
        <v>653</v>
      </c>
    </row>
    <row r="28" spans="1:12" s="472" customFormat="1" ht="18" customHeight="1">
      <c r="A28" s="628">
        <v>20</v>
      </c>
      <c r="B28" s="344" t="s">
        <v>802</v>
      </c>
      <c r="C28" s="468" t="s">
        <v>580</v>
      </c>
      <c r="D28" s="477">
        <v>7200</v>
      </c>
      <c r="E28" s="344" t="s">
        <v>1231</v>
      </c>
      <c r="F28" s="344" t="s">
        <v>805</v>
      </c>
      <c r="G28" s="629"/>
      <c r="H28" s="486"/>
      <c r="I28" s="346" t="s">
        <v>806</v>
      </c>
      <c r="J28" s="468"/>
      <c r="K28" s="471"/>
      <c r="L28" s="468" t="s">
        <v>653</v>
      </c>
    </row>
    <row r="29" spans="1:12" s="472" customFormat="1" ht="18" customHeight="1">
      <c r="A29" s="628">
        <v>21</v>
      </c>
      <c r="B29" s="344" t="s">
        <v>647</v>
      </c>
      <c r="C29" s="468" t="s">
        <v>648</v>
      </c>
      <c r="D29" s="477">
        <v>320</v>
      </c>
      <c r="E29" s="344" t="s">
        <v>1359</v>
      </c>
      <c r="F29" s="344" t="s">
        <v>651</v>
      </c>
      <c r="G29" s="344" t="s">
        <v>652</v>
      </c>
      <c r="H29" s="486" t="s">
        <v>939</v>
      </c>
      <c r="I29" s="468"/>
      <c r="J29" s="468"/>
      <c r="K29" s="471"/>
      <c r="L29" s="468"/>
    </row>
    <row r="30" spans="1:12" s="472" customFormat="1" ht="18" customHeight="1">
      <c r="A30" s="628">
        <v>22</v>
      </c>
      <c r="B30" s="348" t="s">
        <v>654</v>
      </c>
      <c r="C30" s="468" t="s">
        <v>648</v>
      </c>
      <c r="D30" s="477">
        <v>320</v>
      </c>
      <c r="E30" s="344" t="s">
        <v>1359</v>
      </c>
      <c r="F30" s="344" t="s">
        <v>651</v>
      </c>
      <c r="G30" s="344" t="s">
        <v>652</v>
      </c>
      <c r="H30" s="486" t="s">
        <v>939</v>
      </c>
      <c r="I30" s="468"/>
      <c r="J30" s="468"/>
      <c r="K30" s="471"/>
      <c r="L30" s="468"/>
    </row>
    <row r="31" spans="1:12" s="472" customFormat="1" ht="18" customHeight="1">
      <c r="A31" s="628">
        <v>23</v>
      </c>
      <c r="B31" s="344" t="s">
        <v>807</v>
      </c>
      <c r="C31" s="468" t="s">
        <v>648</v>
      </c>
      <c r="D31" s="477">
        <v>320</v>
      </c>
      <c r="E31" s="344" t="s">
        <v>1359</v>
      </c>
      <c r="F31" s="344" t="s">
        <v>651</v>
      </c>
      <c r="G31" s="344" t="s">
        <v>652</v>
      </c>
      <c r="H31" s="486" t="s">
        <v>939</v>
      </c>
      <c r="I31" s="468"/>
      <c r="J31" s="468"/>
      <c r="K31" s="471"/>
      <c r="L31" s="468"/>
    </row>
    <row r="32" spans="1:12" s="472" customFormat="1" ht="18" customHeight="1">
      <c r="A32" s="628">
        <v>24</v>
      </c>
      <c r="B32" s="344" t="s">
        <v>808</v>
      </c>
      <c r="C32" s="468" t="s">
        <v>648</v>
      </c>
      <c r="D32" s="477">
        <v>320</v>
      </c>
      <c r="E32" s="344" t="s">
        <v>1359</v>
      </c>
      <c r="F32" s="344" t="s">
        <v>651</v>
      </c>
      <c r="G32" s="344" t="s">
        <v>652</v>
      </c>
      <c r="H32" s="486" t="s">
        <v>939</v>
      </c>
      <c r="I32" s="468"/>
      <c r="J32" s="468"/>
      <c r="K32" s="471"/>
      <c r="L32" s="468"/>
    </row>
    <row r="33" spans="1:12" s="472" customFormat="1" ht="18" customHeight="1">
      <c r="A33" s="628">
        <v>25</v>
      </c>
      <c r="B33" s="344" t="s">
        <v>809</v>
      </c>
      <c r="C33" s="468" t="s">
        <v>648</v>
      </c>
      <c r="D33" s="477">
        <v>320</v>
      </c>
      <c r="E33" s="344" t="s">
        <v>1359</v>
      </c>
      <c r="F33" s="344" t="s">
        <v>651</v>
      </c>
      <c r="G33" s="344" t="s">
        <v>652</v>
      </c>
      <c r="H33" s="486" t="s">
        <v>939</v>
      </c>
      <c r="I33" s="468"/>
      <c r="J33" s="468"/>
      <c r="K33" s="471"/>
      <c r="L33" s="468"/>
    </row>
    <row r="34" spans="1:12" s="472" customFormat="1" ht="18" customHeight="1">
      <c r="A34" s="628">
        <v>26</v>
      </c>
      <c r="B34" s="344" t="s">
        <v>935</v>
      </c>
      <c r="C34" s="468" t="s">
        <v>648</v>
      </c>
      <c r="D34" s="477">
        <v>25000</v>
      </c>
      <c r="E34" s="344" t="s">
        <v>936</v>
      </c>
      <c r="F34" s="494" t="s">
        <v>937</v>
      </c>
      <c r="G34" s="381" t="s">
        <v>938</v>
      </c>
      <c r="H34" s="486" t="s">
        <v>939</v>
      </c>
      <c r="I34" s="346"/>
      <c r="J34" s="468"/>
      <c r="K34" s="471"/>
      <c r="L34" s="468"/>
    </row>
    <row r="35" spans="1:12" s="472" customFormat="1" ht="18" customHeight="1">
      <c r="A35" s="628">
        <v>27</v>
      </c>
      <c r="B35" s="344" t="s">
        <v>940</v>
      </c>
      <c r="C35" s="468" t="s">
        <v>648</v>
      </c>
      <c r="D35" s="477">
        <v>54000</v>
      </c>
      <c r="E35" s="344" t="s">
        <v>941</v>
      </c>
      <c r="F35" s="487" t="s">
        <v>6334</v>
      </c>
      <c r="G35" s="381" t="s">
        <v>942</v>
      </c>
      <c r="H35" s="486" t="s">
        <v>943</v>
      </c>
      <c r="I35" s="346"/>
      <c r="J35" s="468"/>
      <c r="K35" s="471"/>
      <c r="L35" s="468"/>
    </row>
    <row r="36" spans="1:12" s="472" customFormat="1" ht="18" customHeight="1">
      <c r="A36" s="628">
        <v>28</v>
      </c>
      <c r="B36" s="450" t="s">
        <v>944</v>
      </c>
      <c r="C36" s="468" t="s">
        <v>580</v>
      </c>
      <c r="D36" s="477">
        <v>2500</v>
      </c>
      <c r="E36" s="344" t="s">
        <v>6333</v>
      </c>
      <c r="F36" s="629" t="s">
        <v>6291</v>
      </c>
      <c r="G36" s="629"/>
      <c r="H36" s="486"/>
      <c r="I36" s="346" t="s">
        <v>945</v>
      </c>
      <c r="J36" s="468"/>
      <c r="K36" s="471"/>
      <c r="L36" s="468" t="s">
        <v>653</v>
      </c>
    </row>
    <row r="37" spans="1:12" s="472" customFormat="1" ht="18" customHeight="1">
      <c r="A37" s="628">
        <v>29</v>
      </c>
      <c r="B37" s="470" t="s">
        <v>975</v>
      </c>
      <c r="C37" s="468" t="s">
        <v>648</v>
      </c>
      <c r="D37" s="469">
        <v>1000</v>
      </c>
      <c r="E37" s="470" t="s">
        <v>976</v>
      </c>
      <c r="F37" s="381" t="s">
        <v>977</v>
      </c>
      <c r="G37" s="381" t="s">
        <v>978</v>
      </c>
      <c r="H37" s="470" t="s">
        <v>979</v>
      </c>
      <c r="I37" s="468"/>
      <c r="J37" s="468"/>
      <c r="K37" s="471"/>
      <c r="L37" s="468"/>
    </row>
    <row r="38" spans="1:12" s="472" customFormat="1" ht="18" customHeight="1">
      <c r="A38" s="628">
        <v>30</v>
      </c>
      <c r="B38" s="470" t="s">
        <v>980</v>
      </c>
      <c r="C38" s="468" t="s">
        <v>648</v>
      </c>
      <c r="D38" s="469">
        <v>30000</v>
      </c>
      <c r="E38" s="381" t="s">
        <v>981</v>
      </c>
      <c r="F38" s="381" t="s">
        <v>522</v>
      </c>
      <c r="G38" s="381" t="s">
        <v>982</v>
      </c>
      <c r="H38" s="470" t="s">
        <v>983</v>
      </c>
      <c r="I38" s="468"/>
      <c r="J38" s="468"/>
      <c r="K38" s="471"/>
      <c r="L38" s="468"/>
    </row>
    <row r="39" spans="1:12" s="472" customFormat="1" ht="18" customHeight="1">
      <c r="A39" s="628">
        <v>31</v>
      </c>
      <c r="B39" s="470" t="s">
        <v>984</v>
      </c>
      <c r="C39" s="468" t="s">
        <v>648</v>
      </c>
      <c r="D39" s="469">
        <v>700</v>
      </c>
      <c r="E39" s="470" t="s">
        <v>985</v>
      </c>
      <c r="F39" s="381">
        <v>59001014657</v>
      </c>
      <c r="G39" s="381" t="s">
        <v>986</v>
      </c>
      <c r="H39" s="470" t="s">
        <v>979</v>
      </c>
      <c r="I39" s="468"/>
      <c r="J39" s="468"/>
      <c r="K39" s="471"/>
      <c r="L39" s="468"/>
    </row>
    <row r="40" spans="1:12" s="472" customFormat="1" ht="18" customHeight="1">
      <c r="A40" s="628">
        <v>32</v>
      </c>
      <c r="B40" s="470" t="s">
        <v>984</v>
      </c>
      <c r="C40" s="468" t="s">
        <v>648</v>
      </c>
      <c r="D40" s="469">
        <v>38000</v>
      </c>
      <c r="E40" s="381" t="s">
        <v>987</v>
      </c>
      <c r="F40" s="369" t="s">
        <v>988</v>
      </c>
      <c r="G40" s="381" t="s">
        <v>989</v>
      </c>
      <c r="H40" s="470" t="s">
        <v>979</v>
      </c>
      <c r="I40" s="468"/>
      <c r="J40" s="468"/>
      <c r="K40" s="471"/>
      <c r="L40" s="468"/>
    </row>
    <row r="41" spans="1:12" s="472" customFormat="1" ht="18" customHeight="1">
      <c r="A41" s="628">
        <v>33</v>
      </c>
      <c r="B41" s="470" t="s">
        <v>990</v>
      </c>
      <c r="C41" s="468" t="s">
        <v>648</v>
      </c>
      <c r="D41" s="469">
        <v>24982</v>
      </c>
      <c r="E41" s="381" t="s">
        <v>991</v>
      </c>
      <c r="F41" s="369" t="s">
        <v>992</v>
      </c>
      <c r="G41" s="381" t="s">
        <v>993</v>
      </c>
      <c r="H41" s="470" t="s">
        <v>983</v>
      </c>
      <c r="I41" s="468"/>
      <c r="J41" s="468"/>
      <c r="K41" s="471"/>
      <c r="L41" s="468"/>
    </row>
    <row r="42" spans="1:12" s="472" customFormat="1" ht="18" customHeight="1">
      <c r="A42" s="628">
        <v>34</v>
      </c>
      <c r="B42" s="470" t="s">
        <v>994</v>
      </c>
      <c r="C42" s="468" t="s">
        <v>648</v>
      </c>
      <c r="D42" s="469">
        <v>10000</v>
      </c>
      <c r="E42" s="381" t="s">
        <v>995</v>
      </c>
      <c r="F42" s="369" t="s">
        <v>996</v>
      </c>
      <c r="G42" s="381" t="s">
        <v>997</v>
      </c>
      <c r="H42" s="470" t="s">
        <v>979</v>
      </c>
      <c r="I42" s="468"/>
      <c r="J42" s="468"/>
      <c r="K42" s="471"/>
      <c r="L42" s="468"/>
    </row>
    <row r="43" spans="1:12" s="472" customFormat="1" ht="18" customHeight="1">
      <c r="A43" s="628">
        <v>35</v>
      </c>
      <c r="B43" s="483" t="s">
        <v>994</v>
      </c>
      <c r="C43" s="468" t="s">
        <v>648</v>
      </c>
      <c r="D43" s="469">
        <v>3000</v>
      </c>
      <c r="E43" s="473" t="s">
        <v>998</v>
      </c>
      <c r="F43" s="369" t="s">
        <v>999</v>
      </c>
      <c r="G43" s="381" t="s">
        <v>1000</v>
      </c>
      <c r="H43" s="483" t="s">
        <v>1001</v>
      </c>
      <c r="I43" s="468"/>
      <c r="J43" s="468"/>
      <c r="K43" s="471"/>
      <c r="L43" s="468"/>
    </row>
    <row r="44" spans="1:12" s="472" customFormat="1" ht="18" customHeight="1">
      <c r="A44" s="628">
        <v>36</v>
      </c>
      <c r="B44" s="483" t="s">
        <v>994</v>
      </c>
      <c r="C44" s="468" t="s">
        <v>648</v>
      </c>
      <c r="D44" s="469">
        <v>2000</v>
      </c>
      <c r="E44" s="381" t="s">
        <v>1002</v>
      </c>
      <c r="F44" s="369" t="s">
        <v>1003</v>
      </c>
      <c r="G44" s="381" t="s">
        <v>1004</v>
      </c>
      <c r="H44" s="470" t="s">
        <v>983</v>
      </c>
      <c r="I44" s="468"/>
      <c r="J44" s="468"/>
      <c r="K44" s="471"/>
      <c r="L44" s="468"/>
    </row>
    <row r="45" spans="1:12" s="472" customFormat="1" ht="18" customHeight="1">
      <c r="A45" s="628">
        <v>37</v>
      </c>
      <c r="B45" s="483" t="s">
        <v>994</v>
      </c>
      <c r="C45" s="468" t="s">
        <v>648</v>
      </c>
      <c r="D45" s="469">
        <v>3000</v>
      </c>
      <c r="E45" s="381" t="s">
        <v>1005</v>
      </c>
      <c r="F45" s="369" t="s">
        <v>1006</v>
      </c>
      <c r="G45" s="381" t="s">
        <v>1007</v>
      </c>
      <c r="H45" s="470" t="s">
        <v>979</v>
      </c>
      <c r="I45" s="468"/>
      <c r="J45" s="468"/>
      <c r="K45" s="471"/>
      <c r="L45" s="468"/>
    </row>
    <row r="46" spans="1:12" s="472" customFormat="1" ht="18" customHeight="1">
      <c r="A46" s="628">
        <v>38</v>
      </c>
      <c r="B46" s="483" t="s">
        <v>1008</v>
      </c>
      <c r="C46" s="468" t="s">
        <v>648</v>
      </c>
      <c r="D46" s="469">
        <v>22222.22</v>
      </c>
      <c r="E46" s="381" t="s">
        <v>1009</v>
      </c>
      <c r="F46" s="369" t="s">
        <v>1010</v>
      </c>
      <c r="G46" s="381" t="s">
        <v>1011</v>
      </c>
      <c r="H46" s="470" t="s">
        <v>983</v>
      </c>
      <c r="I46" s="468"/>
      <c r="J46" s="468"/>
      <c r="K46" s="471"/>
      <c r="L46" s="468"/>
    </row>
    <row r="47" spans="1:12" s="472" customFormat="1" ht="18" customHeight="1">
      <c r="A47" s="628">
        <v>39</v>
      </c>
      <c r="B47" s="483" t="s">
        <v>1008</v>
      </c>
      <c r="C47" s="468" t="s">
        <v>648</v>
      </c>
      <c r="D47" s="469">
        <v>1500</v>
      </c>
      <c r="E47" s="381" t="s">
        <v>1012</v>
      </c>
      <c r="F47" s="369" t="s">
        <v>1013</v>
      </c>
      <c r="G47" s="381" t="s">
        <v>1014</v>
      </c>
      <c r="H47" s="470" t="s">
        <v>979</v>
      </c>
      <c r="I47" s="468"/>
      <c r="J47" s="468"/>
      <c r="K47" s="471"/>
      <c r="L47" s="468"/>
    </row>
    <row r="48" spans="1:12" s="472" customFormat="1" ht="18" customHeight="1">
      <c r="A48" s="628">
        <v>40</v>
      </c>
      <c r="B48" s="483" t="s">
        <v>1008</v>
      </c>
      <c r="C48" s="468" t="s">
        <v>648</v>
      </c>
      <c r="D48" s="469">
        <v>1500</v>
      </c>
      <c r="E48" s="381" t="s">
        <v>1015</v>
      </c>
      <c r="F48" s="369" t="s">
        <v>1016</v>
      </c>
      <c r="G48" s="381" t="s">
        <v>1017</v>
      </c>
      <c r="H48" s="470" t="s">
        <v>979</v>
      </c>
      <c r="I48" s="468"/>
      <c r="J48" s="468"/>
      <c r="K48" s="471"/>
      <c r="L48" s="468"/>
    </row>
    <row r="49" spans="1:12" s="472" customFormat="1" ht="18" customHeight="1">
      <c r="A49" s="628">
        <v>41</v>
      </c>
      <c r="B49" s="483" t="s">
        <v>1008</v>
      </c>
      <c r="C49" s="468" t="s">
        <v>648</v>
      </c>
      <c r="D49" s="469">
        <v>10000</v>
      </c>
      <c r="E49" s="381" t="s">
        <v>1018</v>
      </c>
      <c r="F49" s="369" t="s">
        <v>540</v>
      </c>
      <c r="G49" s="381" t="s">
        <v>1019</v>
      </c>
      <c r="H49" s="470" t="s">
        <v>979</v>
      </c>
      <c r="I49" s="468"/>
      <c r="J49" s="468"/>
      <c r="K49" s="471"/>
      <c r="L49" s="468"/>
    </row>
    <row r="50" spans="1:12" s="472" customFormat="1" ht="18" customHeight="1">
      <c r="A50" s="628">
        <v>42</v>
      </c>
      <c r="B50" s="483" t="s">
        <v>1020</v>
      </c>
      <c r="C50" s="468" t="s">
        <v>648</v>
      </c>
      <c r="D50" s="469">
        <v>10000</v>
      </c>
      <c r="E50" s="381" t="s">
        <v>1021</v>
      </c>
      <c r="F50" s="369" t="s">
        <v>1022</v>
      </c>
      <c r="G50" s="381" t="s">
        <v>1023</v>
      </c>
      <c r="H50" s="470" t="s">
        <v>979</v>
      </c>
      <c r="I50" s="468"/>
      <c r="J50" s="468"/>
      <c r="K50" s="471"/>
      <c r="L50" s="468"/>
    </row>
    <row r="51" spans="1:12" s="472" customFormat="1" ht="18" customHeight="1">
      <c r="A51" s="628">
        <v>43</v>
      </c>
      <c r="B51" s="483" t="s">
        <v>1020</v>
      </c>
      <c r="C51" s="468" t="s">
        <v>648</v>
      </c>
      <c r="D51" s="469">
        <v>2500</v>
      </c>
      <c r="E51" s="381" t="s">
        <v>1024</v>
      </c>
      <c r="F51" s="369" t="s">
        <v>578</v>
      </c>
      <c r="G51" s="381" t="s">
        <v>1025</v>
      </c>
      <c r="H51" s="483" t="s">
        <v>1001</v>
      </c>
      <c r="I51" s="468"/>
      <c r="J51" s="468"/>
      <c r="K51" s="471"/>
      <c r="L51" s="468"/>
    </row>
    <row r="52" spans="1:12" s="472" customFormat="1" ht="18" customHeight="1">
      <c r="A52" s="628">
        <v>44</v>
      </c>
      <c r="B52" s="483" t="s">
        <v>1020</v>
      </c>
      <c r="C52" s="468" t="s">
        <v>648</v>
      </c>
      <c r="D52" s="469">
        <v>2500</v>
      </c>
      <c r="E52" s="381" t="s">
        <v>1026</v>
      </c>
      <c r="F52" s="369" t="s">
        <v>1027</v>
      </c>
      <c r="G52" s="381" t="s">
        <v>1028</v>
      </c>
      <c r="H52" s="483" t="s">
        <v>1001</v>
      </c>
      <c r="I52" s="468"/>
      <c r="J52" s="468"/>
      <c r="K52" s="471"/>
      <c r="L52" s="468"/>
    </row>
    <row r="53" spans="1:12" s="472" customFormat="1" ht="18" customHeight="1">
      <c r="A53" s="628">
        <v>45</v>
      </c>
      <c r="B53" s="483" t="s">
        <v>1020</v>
      </c>
      <c r="C53" s="468" t="s">
        <v>648</v>
      </c>
      <c r="D53" s="469">
        <v>3000</v>
      </c>
      <c r="E53" s="381" t="s">
        <v>1029</v>
      </c>
      <c r="F53" s="369" t="s">
        <v>1030</v>
      </c>
      <c r="G53" s="381" t="s">
        <v>1031</v>
      </c>
      <c r="H53" s="470" t="s">
        <v>1032</v>
      </c>
      <c r="I53" s="468"/>
      <c r="J53" s="468"/>
      <c r="K53" s="471"/>
      <c r="L53" s="468"/>
    </row>
    <row r="54" spans="1:12" s="472" customFormat="1" ht="18" customHeight="1">
      <c r="A54" s="628">
        <v>46</v>
      </c>
      <c r="B54" s="483" t="s">
        <v>1020</v>
      </c>
      <c r="C54" s="468" t="s">
        <v>648</v>
      </c>
      <c r="D54" s="469">
        <v>3000</v>
      </c>
      <c r="E54" s="381" t="s">
        <v>1033</v>
      </c>
      <c r="F54" s="369" t="s">
        <v>527</v>
      </c>
      <c r="G54" s="381" t="s">
        <v>1034</v>
      </c>
      <c r="H54" s="470" t="s">
        <v>979</v>
      </c>
      <c r="I54" s="468"/>
      <c r="J54" s="468"/>
      <c r="K54" s="471"/>
      <c r="L54" s="468"/>
    </row>
    <row r="55" spans="1:12" s="472" customFormat="1" ht="18" customHeight="1">
      <c r="A55" s="628">
        <v>47</v>
      </c>
      <c r="B55" s="483" t="s">
        <v>1035</v>
      </c>
      <c r="C55" s="468" t="s">
        <v>648</v>
      </c>
      <c r="D55" s="469">
        <v>4996</v>
      </c>
      <c r="E55" s="381" t="s">
        <v>1036</v>
      </c>
      <c r="F55" s="369" t="s">
        <v>1037</v>
      </c>
      <c r="G55" s="381" t="s">
        <v>1038</v>
      </c>
      <c r="H55" s="470" t="s">
        <v>983</v>
      </c>
      <c r="I55" s="468"/>
      <c r="J55" s="468"/>
      <c r="K55" s="471"/>
      <c r="L55" s="468"/>
    </row>
    <row r="56" spans="1:12" s="472" customFormat="1" ht="18" customHeight="1">
      <c r="A56" s="628">
        <v>48</v>
      </c>
      <c r="B56" s="483" t="s">
        <v>1035</v>
      </c>
      <c r="C56" s="468" t="s">
        <v>648</v>
      </c>
      <c r="D56" s="469">
        <v>12300</v>
      </c>
      <c r="E56" s="381" t="s">
        <v>985</v>
      </c>
      <c r="F56" s="369" t="s">
        <v>1039</v>
      </c>
      <c r="G56" s="381" t="s">
        <v>986</v>
      </c>
      <c r="H56" s="470" t="s">
        <v>979</v>
      </c>
      <c r="I56" s="468"/>
      <c r="J56" s="468"/>
      <c r="K56" s="471"/>
      <c r="L56" s="468"/>
    </row>
    <row r="57" spans="1:12" s="472" customFormat="1" ht="18" customHeight="1">
      <c r="A57" s="628">
        <v>49</v>
      </c>
      <c r="B57" s="483" t="s">
        <v>1035</v>
      </c>
      <c r="C57" s="468" t="s">
        <v>648</v>
      </c>
      <c r="D57" s="469">
        <v>3000</v>
      </c>
      <c r="E57" s="381" t="s">
        <v>1040</v>
      </c>
      <c r="F57" s="369" t="s">
        <v>1041</v>
      </c>
      <c r="G57" s="381" t="s">
        <v>1042</v>
      </c>
      <c r="H57" s="483" t="s">
        <v>1001</v>
      </c>
      <c r="I57" s="468"/>
      <c r="J57" s="468"/>
      <c r="K57" s="471"/>
      <c r="L57" s="468"/>
    </row>
    <row r="58" spans="1:12" s="472" customFormat="1" ht="18" customHeight="1">
      <c r="A58" s="628">
        <v>50</v>
      </c>
      <c r="B58" s="483" t="s">
        <v>1035</v>
      </c>
      <c r="C58" s="468" t="s">
        <v>648</v>
      </c>
      <c r="D58" s="469">
        <v>5000</v>
      </c>
      <c r="E58" s="381" t="s">
        <v>1043</v>
      </c>
      <c r="F58" s="369" t="s">
        <v>1044</v>
      </c>
      <c r="G58" s="381" t="s">
        <v>1045</v>
      </c>
      <c r="H58" s="470" t="s">
        <v>979</v>
      </c>
      <c r="I58" s="468"/>
      <c r="J58" s="468"/>
      <c r="K58" s="471"/>
      <c r="L58" s="468"/>
    </row>
    <row r="59" spans="1:12" s="472" customFormat="1" ht="18" customHeight="1">
      <c r="A59" s="628">
        <v>51</v>
      </c>
      <c r="B59" s="483" t="s">
        <v>1046</v>
      </c>
      <c r="C59" s="468" t="s">
        <v>648</v>
      </c>
      <c r="D59" s="469">
        <v>2000</v>
      </c>
      <c r="E59" s="381" t="s">
        <v>1047</v>
      </c>
      <c r="F59" s="369" t="s">
        <v>532</v>
      </c>
      <c r="G59" s="381" t="s">
        <v>1048</v>
      </c>
      <c r="H59" s="470" t="s">
        <v>983</v>
      </c>
      <c r="I59" s="468"/>
      <c r="J59" s="468"/>
      <c r="K59" s="471"/>
      <c r="L59" s="468"/>
    </row>
    <row r="60" spans="1:12" s="472" customFormat="1" ht="18" customHeight="1">
      <c r="A60" s="628">
        <v>52</v>
      </c>
      <c r="B60" s="483" t="s">
        <v>1046</v>
      </c>
      <c r="C60" s="468" t="s">
        <v>648</v>
      </c>
      <c r="D60" s="469">
        <v>2000</v>
      </c>
      <c r="E60" s="381" t="s">
        <v>1049</v>
      </c>
      <c r="F60" s="369" t="s">
        <v>1050</v>
      </c>
      <c r="G60" s="381" t="s">
        <v>1051</v>
      </c>
      <c r="H60" s="470" t="s">
        <v>979</v>
      </c>
      <c r="I60" s="468"/>
      <c r="J60" s="468"/>
      <c r="K60" s="471"/>
      <c r="L60" s="468"/>
    </row>
    <row r="61" spans="1:12" s="472" customFormat="1" ht="18" customHeight="1">
      <c r="A61" s="628">
        <v>53</v>
      </c>
      <c r="B61" s="483" t="s">
        <v>1046</v>
      </c>
      <c r="C61" s="468" t="s">
        <v>648</v>
      </c>
      <c r="D61" s="469">
        <v>3000</v>
      </c>
      <c r="E61" s="381" t="s">
        <v>1052</v>
      </c>
      <c r="F61" s="369" t="s">
        <v>1053</v>
      </c>
      <c r="G61" s="381" t="s">
        <v>1054</v>
      </c>
      <c r="H61" s="470" t="s">
        <v>983</v>
      </c>
      <c r="I61" s="468"/>
      <c r="J61" s="468"/>
      <c r="K61" s="471"/>
      <c r="L61" s="468"/>
    </row>
    <row r="62" spans="1:12" s="472" customFormat="1" ht="18" customHeight="1">
      <c r="A62" s="628">
        <v>54</v>
      </c>
      <c r="B62" s="483" t="s">
        <v>1046</v>
      </c>
      <c r="C62" s="468" t="s">
        <v>648</v>
      </c>
      <c r="D62" s="469">
        <v>1000</v>
      </c>
      <c r="E62" s="381" t="s">
        <v>1055</v>
      </c>
      <c r="F62" s="369" t="s">
        <v>1056</v>
      </c>
      <c r="G62" s="381" t="s">
        <v>1057</v>
      </c>
      <c r="H62" s="470" t="s">
        <v>983</v>
      </c>
      <c r="I62" s="468"/>
      <c r="J62" s="468"/>
      <c r="K62" s="471"/>
      <c r="L62" s="468"/>
    </row>
    <row r="63" spans="1:12" s="472" customFormat="1" ht="18" customHeight="1">
      <c r="A63" s="628">
        <v>55</v>
      </c>
      <c r="B63" s="483" t="s">
        <v>1046</v>
      </c>
      <c r="C63" s="468" t="s">
        <v>648</v>
      </c>
      <c r="D63" s="469">
        <v>45000</v>
      </c>
      <c r="E63" s="381" t="s">
        <v>1021</v>
      </c>
      <c r="F63" s="369" t="s">
        <v>1022</v>
      </c>
      <c r="G63" s="381" t="s">
        <v>1023</v>
      </c>
      <c r="H63" s="470" t="s">
        <v>979</v>
      </c>
      <c r="I63" s="468"/>
      <c r="J63" s="468"/>
      <c r="K63" s="471"/>
      <c r="L63" s="468"/>
    </row>
    <row r="64" spans="1:12" s="472" customFormat="1" ht="18" customHeight="1">
      <c r="A64" s="628">
        <v>56</v>
      </c>
      <c r="B64" s="483" t="s">
        <v>1046</v>
      </c>
      <c r="C64" s="468" t="s">
        <v>648</v>
      </c>
      <c r="D64" s="469">
        <v>1000</v>
      </c>
      <c r="E64" s="381" t="s">
        <v>1058</v>
      </c>
      <c r="F64" s="369" t="s">
        <v>1059</v>
      </c>
      <c r="G64" s="381" t="s">
        <v>1060</v>
      </c>
      <c r="H64" s="483" t="s">
        <v>1001</v>
      </c>
      <c r="I64" s="468"/>
      <c r="J64" s="468"/>
      <c r="K64" s="471"/>
      <c r="L64" s="468"/>
    </row>
    <row r="65" spans="1:12" s="472" customFormat="1" ht="18" customHeight="1">
      <c r="A65" s="628">
        <v>57</v>
      </c>
      <c r="B65" s="483" t="s">
        <v>1046</v>
      </c>
      <c r="C65" s="468" t="s">
        <v>648</v>
      </c>
      <c r="D65" s="469">
        <v>6995.1</v>
      </c>
      <c r="E65" s="381" t="s">
        <v>1061</v>
      </c>
      <c r="F65" s="369" t="s">
        <v>1062</v>
      </c>
      <c r="G65" s="381" t="s">
        <v>1063</v>
      </c>
      <c r="H65" s="470" t="s">
        <v>983</v>
      </c>
      <c r="I65" s="468"/>
      <c r="J65" s="468"/>
      <c r="K65" s="471"/>
      <c r="L65" s="468"/>
    </row>
    <row r="66" spans="1:12" s="472" customFormat="1" ht="18" customHeight="1">
      <c r="A66" s="628">
        <v>58</v>
      </c>
      <c r="B66" s="483" t="s">
        <v>1046</v>
      </c>
      <c r="C66" s="468" t="s">
        <v>648</v>
      </c>
      <c r="D66" s="469">
        <v>5000</v>
      </c>
      <c r="E66" s="381" t="s">
        <v>1064</v>
      </c>
      <c r="F66" s="369" t="s">
        <v>1065</v>
      </c>
      <c r="G66" s="381" t="s">
        <v>1066</v>
      </c>
      <c r="H66" s="470" t="s">
        <v>979</v>
      </c>
      <c r="I66" s="468"/>
      <c r="J66" s="468"/>
      <c r="K66" s="471"/>
      <c r="L66" s="468"/>
    </row>
    <row r="67" spans="1:12" s="472" customFormat="1" ht="18" customHeight="1">
      <c r="A67" s="628">
        <v>59</v>
      </c>
      <c r="B67" s="483" t="s">
        <v>1046</v>
      </c>
      <c r="C67" s="468" t="s">
        <v>648</v>
      </c>
      <c r="D67" s="469">
        <v>3000</v>
      </c>
      <c r="E67" s="381" t="s">
        <v>1067</v>
      </c>
      <c r="F67" s="369" t="s">
        <v>1068</v>
      </c>
      <c r="G67" s="381" t="s">
        <v>1069</v>
      </c>
      <c r="H67" s="470" t="s">
        <v>979</v>
      </c>
      <c r="I67" s="468"/>
      <c r="J67" s="468"/>
      <c r="K67" s="471"/>
      <c r="L67" s="468"/>
    </row>
    <row r="68" spans="1:12" s="472" customFormat="1" ht="18" customHeight="1">
      <c r="A68" s="628">
        <v>60</v>
      </c>
      <c r="B68" s="483" t="s">
        <v>1070</v>
      </c>
      <c r="C68" s="468" t="s">
        <v>648</v>
      </c>
      <c r="D68" s="469">
        <v>3000</v>
      </c>
      <c r="E68" s="381" t="s">
        <v>1071</v>
      </c>
      <c r="F68" s="369" t="s">
        <v>1072</v>
      </c>
      <c r="G68" s="381" t="s">
        <v>1073</v>
      </c>
      <c r="H68" s="483" t="s">
        <v>1001</v>
      </c>
      <c r="I68" s="468"/>
      <c r="J68" s="468"/>
      <c r="K68" s="471"/>
      <c r="L68" s="468"/>
    </row>
    <row r="69" spans="1:12" s="472" customFormat="1" ht="18" customHeight="1">
      <c r="A69" s="628">
        <v>61</v>
      </c>
      <c r="B69" s="483" t="s">
        <v>1070</v>
      </c>
      <c r="C69" s="468" t="s">
        <v>648</v>
      </c>
      <c r="D69" s="469">
        <v>5000</v>
      </c>
      <c r="E69" s="381" t="s">
        <v>1074</v>
      </c>
      <c r="F69" s="369" t="s">
        <v>1075</v>
      </c>
      <c r="G69" s="381" t="s">
        <v>1076</v>
      </c>
      <c r="H69" s="470" t="s">
        <v>979</v>
      </c>
      <c r="I69" s="468"/>
      <c r="J69" s="468"/>
      <c r="K69" s="471"/>
      <c r="L69" s="468"/>
    </row>
    <row r="70" spans="1:12" s="472" customFormat="1" ht="18" customHeight="1">
      <c r="A70" s="628">
        <v>62</v>
      </c>
      <c r="B70" s="483" t="s">
        <v>1070</v>
      </c>
      <c r="C70" s="468" t="s">
        <v>648</v>
      </c>
      <c r="D70" s="469">
        <v>1000</v>
      </c>
      <c r="E70" s="381" t="s">
        <v>1077</v>
      </c>
      <c r="F70" s="369" t="s">
        <v>1078</v>
      </c>
      <c r="G70" s="381" t="s">
        <v>1079</v>
      </c>
      <c r="H70" s="470" t="s">
        <v>979</v>
      </c>
      <c r="I70" s="468"/>
      <c r="J70" s="468"/>
      <c r="K70" s="471"/>
      <c r="L70" s="468"/>
    </row>
    <row r="71" spans="1:12" s="472" customFormat="1" ht="18" customHeight="1">
      <c r="A71" s="628">
        <v>63</v>
      </c>
      <c r="B71" s="483" t="s">
        <v>1070</v>
      </c>
      <c r="C71" s="468" t="s">
        <v>648</v>
      </c>
      <c r="D71" s="469">
        <v>19990</v>
      </c>
      <c r="E71" s="381" t="s">
        <v>1080</v>
      </c>
      <c r="F71" s="369" t="s">
        <v>1081</v>
      </c>
      <c r="G71" s="381" t="s">
        <v>1082</v>
      </c>
      <c r="H71" s="470" t="s">
        <v>983</v>
      </c>
      <c r="I71" s="468"/>
      <c r="J71" s="468"/>
      <c r="K71" s="471"/>
      <c r="L71" s="468"/>
    </row>
    <row r="72" spans="1:12" s="472" customFormat="1" ht="18" customHeight="1">
      <c r="A72" s="628">
        <v>64</v>
      </c>
      <c r="B72" s="483" t="s">
        <v>1070</v>
      </c>
      <c r="C72" s="468" t="s">
        <v>648</v>
      </c>
      <c r="D72" s="469">
        <v>14985</v>
      </c>
      <c r="E72" s="381" t="s">
        <v>1083</v>
      </c>
      <c r="F72" s="369" t="s">
        <v>1084</v>
      </c>
      <c r="G72" s="381" t="s">
        <v>1085</v>
      </c>
      <c r="H72" s="470" t="s">
        <v>979</v>
      </c>
      <c r="I72" s="468"/>
      <c r="J72" s="468"/>
      <c r="K72" s="471"/>
      <c r="L72" s="468"/>
    </row>
    <row r="73" spans="1:12" s="472" customFormat="1" ht="18" customHeight="1">
      <c r="A73" s="628">
        <v>65</v>
      </c>
      <c r="B73" s="483" t="s">
        <v>1070</v>
      </c>
      <c r="C73" s="468" t="s">
        <v>648</v>
      </c>
      <c r="D73" s="469">
        <v>5000</v>
      </c>
      <c r="E73" s="381" t="s">
        <v>1086</v>
      </c>
      <c r="F73" s="369" t="s">
        <v>1087</v>
      </c>
      <c r="G73" s="381" t="s">
        <v>1088</v>
      </c>
      <c r="H73" s="470" t="s">
        <v>983</v>
      </c>
      <c r="I73" s="468"/>
      <c r="J73" s="468"/>
      <c r="K73" s="471"/>
      <c r="L73" s="468"/>
    </row>
    <row r="74" spans="1:12" s="472" customFormat="1" ht="18" customHeight="1">
      <c r="A74" s="628">
        <v>66</v>
      </c>
      <c r="B74" s="483" t="s">
        <v>1070</v>
      </c>
      <c r="C74" s="468" t="s">
        <v>648</v>
      </c>
      <c r="D74" s="469">
        <v>14985</v>
      </c>
      <c r="E74" s="381" t="s">
        <v>1089</v>
      </c>
      <c r="F74" s="369" t="s">
        <v>1090</v>
      </c>
      <c r="G74" s="381" t="s">
        <v>1091</v>
      </c>
      <c r="H74" s="470" t="s">
        <v>1092</v>
      </c>
      <c r="I74" s="468"/>
      <c r="J74" s="468"/>
      <c r="K74" s="471"/>
      <c r="L74" s="468"/>
    </row>
    <row r="75" spans="1:12" s="472" customFormat="1" ht="18" customHeight="1">
      <c r="A75" s="628">
        <v>67</v>
      </c>
      <c r="B75" s="483" t="s">
        <v>1093</v>
      </c>
      <c r="C75" s="468" t="s">
        <v>648</v>
      </c>
      <c r="D75" s="469">
        <v>5000</v>
      </c>
      <c r="E75" s="381" t="s">
        <v>1094</v>
      </c>
      <c r="F75" s="369" t="s">
        <v>1095</v>
      </c>
      <c r="G75" s="381" t="s">
        <v>1096</v>
      </c>
      <c r="H75" s="483" t="s">
        <v>1001</v>
      </c>
      <c r="I75" s="468"/>
      <c r="J75" s="468"/>
      <c r="K75" s="471"/>
      <c r="L75" s="468"/>
    </row>
    <row r="76" spans="1:12" s="472" customFormat="1" ht="18" customHeight="1">
      <c r="A76" s="628">
        <v>68</v>
      </c>
      <c r="B76" s="483" t="s">
        <v>1097</v>
      </c>
      <c r="C76" s="468" t="s">
        <v>648</v>
      </c>
      <c r="D76" s="469">
        <v>30000</v>
      </c>
      <c r="E76" s="381" t="s">
        <v>1098</v>
      </c>
      <c r="F76" s="369" t="s">
        <v>525</v>
      </c>
      <c r="G76" s="381" t="s">
        <v>1099</v>
      </c>
      <c r="H76" s="470" t="s">
        <v>979</v>
      </c>
      <c r="I76" s="468"/>
      <c r="J76" s="468"/>
      <c r="K76" s="471"/>
      <c r="L76" s="468"/>
    </row>
    <row r="77" spans="1:12" s="472" customFormat="1" ht="18" customHeight="1">
      <c r="A77" s="628">
        <v>69</v>
      </c>
      <c r="B77" s="483" t="s">
        <v>1097</v>
      </c>
      <c r="C77" s="468" t="s">
        <v>648</v>
      </c>
      <c r="D77" s="469">
        <v>5000</v>
      </c>
      <c r="E77" s="381" t="s">
        <v>1100</v>
      </c>
      <c r="F77" s="369" t="s">
        <v>1101</v>
      </c>
      <c r="G77" s="381" t="s">
        <v>1102</v>
      </c>
      <c r="H77" s="470" t="s">
        <v>979</v>
      </c>
      <c r="I77" s="468"/>
      <c r="J77" s="468"/>
      <c r="K77" s="471"/>
      <c r="L77" s="468"/>
    </row>
    <row r="78" spans="1:12" s="472" customFormat="1" ht="18" customHeight="1">
      <c r="A78" s="628">
        <v>70</v>
      </c>
      <c r="B78" s="483" t="s">
        <v>1097</v>
      </c>
      <c r="C78" s="468" t="s">
        <v>648</v>
      </c>
      <c r="D78" s="469">
        <v>600</v>
      </c>
      <c r="E78" s="381" t="s">
        <v>1103</v>
      </c>
      <c r="F78" s="369" t="s">
        <v>576</v>
      </c>
      <c r="G78" s="381" t="s">
        <v>1104</v>
      </c>
      <c r="H78" s="483" t="s">
        <v>1001</v>
      </c>
      <c r="I78" s="468"/>
      <c r="J78" s="468"/>
      <c r="K78" s="471"/>
      <c r="L78" s="468"/>
    </row>
    <row r="79" spans="1:12" s="472" customFormat="1" ht="18" customHeight="1">
      <c r="A79" s="628">
        <v>71</v>
      </c>
      <c r="B79" s="483" t="s">
        <v>1105</v>
      </c>
      <c r="C79" s="468" t="s">
        <v>648</v>
      </c>
      <c r="D79" s="469">
        <v>3000</v>
      </c>
      <c r="E79" s="381" t="s">
        <v>1106</v>
      </c>
      <c r="F79" s="369" t="s">
        <v>1107</v>
      </c>
      <c r="G79" s="381" t="s">
        <v>1108</v>
      </c>
      <c r="H79" s="470" t="s">
        <v>983</v>
      </c>
      <c r="I79" s="468"/>
      <c r="J79" s="468"/>
      <c r="K79" s="471"/>
      <c r="L79" s="468"/>
    </row>
    <row r="80" spans="1:12" s="472" customFormat="1" ht="18" customHeight="1">
      <c r="A80" s="628">
        <v>72</v>
      </c>
      <c r="B80" s="483" t="s">
        <v>1105</v>
      </c>
      <c r="C80" s="468" t="s">
        <v>648</v>
      </c>
      <c r="D80" s="469">
        <v>3000</v>
      </c>
      <c r="E80" s="381" t="s">
        <v>1109</v>
      </c>
      <c r="F80" s="369" t="s">
        <v>1110</v>
      </c>
      <c r="G80" s="381" t="s">
        <v>1111</v>
      </c>
      <c r="H80" s="470" t="s">
        <v>983</v>
      </c>
      <c r="I80" s="468"/>
      <c r="J80" s="468"/>
      <c r="K80" s="471"/>
      <c r="L80" s="468"/>
    </row>
    <row r="81" spans="1:12" s="472" customFormat="1" ht="18" customHeight="1">
      <c r="A81" s="628">
        <v>73</v>
      </c>
      <c r="B81" s="483" t="s">
        <v>1105</v>
      </c>
      <c r="C81" s="468" t="s">
        <v>648</v>
      </c>
      <c r="D81" s="469">
        <v>1500</v>
      </c>
      <c r="E81" s="381" t="s">
        <v>1112</v>
      </c>
      <c r="F81" s="369" t="s">
        <v>1113</v>
      </c>
      <c r="G81" s="381" t="s">
        <v>1114</v>
      </c>
      <c r="H81" s="470" t="s">
        <v>983</v>
      </c>
      <c r="I81" s="468"/>
      <c r="J81" s="468"/>
      <c r="K81" s="471"/>
      <c r="L81" s="468"/>
    </row>
    <row r="82" spans="1:12" s="472" customFormat="1" ht="18" customHeight="1">
      <c r="A82" s="628">
        <v>74</v>
      </c>
      <c r="B82" s="483" t="s">
        <v>1105</v>
      </c>
      <c r="C82" s="468" t="s">
        <v>648</v>
      </c>
      <c r="D82" s="469">
        <v>3000</v>
      </c>
      <c r="E82" s="381" t="s">
        <v>1115</v>
      </c>
      <c r="F82" s="369" t="s">
        <v>1116</v>
      </c>
      <c r="G82" s="381" t="s">
        <v>1117</v>
      </c>
      <c r="H82" s="470" t="s">
        <v>1032</v>
      </c>
      <c r="I82" s="468"/>
      <c r="J82" s="468"/>
      <c r="K82" s="471"/>
      <c r="L82" s="468"/>
    </row>
    <row r="83" spans="1:12" s="472" customFormat="1" ht="18" customHeight="1">
      <c r="A83" s="628">
        <v>75</v>
      </c>
      <c r="B83" s="483" t="s">
        <v>1118</v>
      </c>
      <c r="C83" s="468" t="s">
        <v>648</v>
      </c>
      <c r="D83" s="469">
        <v>2500</v>
      </c>
      <c r="E83" s="381" t="s">
        <v>1119</v>
      </c>
      <c r="F83" s="369" t="s">
        <v>1120</v>
      </c>
      <c r="G83" s="381" t="s">
        <v>1121</v>
      </c>
      <c r="H83" s="470" t="s">
        <v>983</v>
      </c>
      <c r="I83" s="468"/>
      <c r="J83" s="468"/>
      <c r="K83" s="471"/>
      <c r="L83" s="468"/>
    </row>
    <row r="84" spans="1:12" s="472" customFormat="1" ht="18" customHeight="1">
      <c r="A84" s="628">
        <v>76</v>
      </c>
      <c r="B84" s="483" t="s">
        <v>1118</v>
      </c>
      <c r="C84" s="468" t="s">
        <v>648</v>
      </c>
      <c r="D84" s="469">
        <v>10000</v>
      </c>
      <c r="E84" s="381" t="s">
        <v>1122</v>
      </c>
      <c r="F84" s="369" t="s">
        <v>1123</v>
      </c>
      <c r="G84" s="381" t="s">
        <v>1124</v>
      </c>
      <c r="H84" s="470" t="s">
        <v>979</v>
      </c>
      <c r="I84" s="468"/>
      <c r="J84" s="468"/>
      <c r="K84" s="471"/>
      <c r="L84" s="468"/>
    </row>
    <row r="85" spans="1:12" s="472" customFormat="1" ht="18" customHeight="1">
      <c r="A85" s="628">
        <v>77</v>
      </c>
      <c r="B85" s="483" t="s">
        <v>1118</v>
      </c>
      <c r="C85" s="468" t="s">
        <v>648</v>
      </c>
      <c r="D85" s="469">
        <v>3240</v>
      </c>
      <c r="E85" s="381" t="s">
        <v>1125</v>
      </c>
      <c r="F85" s="369" t="s">
        <v>1126</v>
      </c>
      <c r="G85" s="381" t="s">
        <v>1127</v>
      </c>
      <c r="H85" s="470" t="s">
        <v>979</v>
      </c>
      <c r="I85" s="468"/>
      <c r="J85" s="468"/>
      <c r="K85" s="471"/>
      <c r="L85" s="468"/>
    </row>
    <row r="86" spans="1:12" s="472" customFormat="1" ht="18" customHeight="1">
      <c r="A86" s="628">
        <v>78</v>
      </c>
      <c r="B86" s="483" t="s">
        <v>1128</v>
      </c>
      <c r="C86" s="468" t="s">
        <v>648</v>
      </c>
      <c r="D86" s="469">
        <v>5000</v>
      </c>
      <c r="E86" s="381" t="s">
        <v>1129</v>
      </c>
      <c r="F86" s="369" t="s">
        <v>1130</v>
      </c>
      <c r="G86" s="381" t="s">
        <v>1131</v>
      </c>
      <c r="H86" s="470" t="s">
        <v>979</v>
      </c>
      <c r="I86" s="468"/>
      <c r="J86" s="468"/>
      <c r="K86" s="471"/>
      <c r="L86" s="468"/>
    </row>
    <row r="87" spans="1:12" s="472" customFormat="1" ht="18" customHeight="1">
      <c r="A87" s="628">
        <v>79</v>
      </c>
      <c r="B87" s="483" t="s">
        <v>1128</v>
      </c>
      <c r="C87" s="468" t="s">
        <v>648</v>
      </c>
      <c r="D87" s="469">
        <v>2000</v>
      </c>
      <c r="E87" s="381" t="s">
        <v>1132</v>
      </c>
      <c r="F87" s="369" t="s">
        <v>1133</v>
      </c>
      <c r="G87" s="381" t="s">
        <v>1134</v>
      </c>
      <c r="H87" s="470" t="s">
        <v>979</v>
      </c>
      <c r="I87" s="468"/>
      <c r="J87" s="468"/>
      <c r="K87" s="471"/>
      <c r="L87" s="468"/>
    </row>
    <row r="88" spans="1:12" s="472" customFormat="1" ht="18" customHeight="1">
      <c r="A88" s="628">
        <v>80</v>
      </c>
      <c r="B88" s="483" t="s">
        <v>1135</v>
      </c>
      <c r="C88" s="468" t="s">
        <v>648</v>
      </c>
      <c r="D88" s="469">
        <v>60000</v>
      </c>
      <c r="E88" s="381" t="s">
        <v>1136</v>
      </c>
      <c r="F88" s="369" t="s">
        <v>1137</v>
      </c>
      <c r="G88" s="381" t="s">
        <v>1138</v>
      </c>
      <c r="H88" s="483" t="s">
        <v>1001</v>
      </c>
      <c r="I88" s="468"/>
      <c r="J88" s="468"/>
      <c r="K88" s="471"/>
      <c r="L88" s="468"/>
    </row>
    <row r="89" spans="1:12" s="472" customFormat="1" ht="18" customHeight="1">
      <c r="A89" s="628">
        <v>81</v>
      </c>
      <c r="B89" s="483" t="s">
        <v>1139</v>
      </c>
      <c r="C89" s="468" t="s">
        <v>648</v>
      </c>
      <c r="D89" s="469">
        <v>22000</v>
      </c>
      <c r="E89" s="381" t="s">
        <v>987</v>
      </c>
      <c r="F89" s="369" t="s">
        <v>988</v>
      </c>
      <c r="G89" s="381" t="s">
        <v>989</v>
      </c>
      <c r="H89" s="470" t="s">
        <v>979</v>
      </c>
      <c r="I89" s="468"/>
      <c r="J89" s="468"/>
      <c r="K89" s="471"/>
      <c r="L89" s="468"/>
    </row>
    <row r="90" spans="1:12" s="472" customFormat="1" ht="18" customHeight="1">
      <c r="A90" s="628">
        <v>82</v>
      </c>
      <c r="B90" s="483" t="s">
        <v>1139</v>
      </c>
      <c r="C90" s="468" t="s">
        <v>648</v>
      </c>
      <c r="D90" s="469">
        <v>15330</v>
      </c>
      <c r="E90" s="381" t="s">
        <v>1140</v>
      </c>
      <c r="F90" s="369" t="s">
        <v>1141</v>
      </c>
      <c r="G90" s="381" t="s">
        <v>1142</v>
      </c>
      <c r="H90" s="470" t="s">
        <v>979</v>
      </c>
      <c r="I90" s="468"/>
      <c r="J90" s="468"/>
      <c r="K90" s="471"/>
      <c r="L90" s="468"/>
    </row>
    <row r="91" spans="1:12" s="472" customFormat="1" ht="18" customHeight="1">
      <c r="A91" s="628">
        <v>83</v>
      </c>
      <c r="B91" s="483" t="s">
        <v>1139</v>
      </c>
      <c r="C91" s="468" t="s">
        <v>648</v>
      </c>
      <c r="D91" s="469">
        <v>60000</v>
      </c>
      <c r="E91" s="381" t="s">
        <v>1143</v>
      </c>
      <c r="F91" s="369" t="s">
        <v>1144</v>
      </c>
      <c r="G91" s="381" t="s">
        <v>1145</v>
      </c>
      <c r="H91" s="470" t="s">
        <v>979</v>
      </c>
      <c r="I91" s="468"/>
      <c r="J91" s="468"/>
      <c r="K91" s="471"/>
      <c r="L91" s="468"/>
    </row>
    <row r="92" spans="1:12" s="472" customFormat="1" ht="18" customHeight="1">
      <c r="A92" s="628">
        <v>84</v>
      </c>
      <c r="B92" s="483" t="s">
        <v>1139</v>
      </c>
      <c r="C92" s="468" t="s">
        <v>648</v>
      </c>
      <c r="D92" s="469">
        <v>1500</v>
      </c>
      <c r="E92" s="381" t="s">
        <v>1146</v>
      </c>
      <c r="F92" s="369" t="s">
        <v>1147</v>
      </c>
      <c r="G92" s="381" t="s">
        <v>1148</v>
      </c>
      <c r="H92" s="470" t="s">
        <v>979</v>
      </c>
      <c r="I92" s="468"/>
      <c r="J92" s="468"/>
      <c r="K92" s="471"/>
      <c r="L92" s="468"/>
    </row>
    <row r="93" spans="1:12" s="472" customFormat="1" ht="18" customHeight="1">
      <c r="A93" s="628">
        <v>85</v>
      </c>
      <c r="B93" s="483" t="s">
        <v>1139</v>
      </c>
      <c r="C93" s="468" t="s">
        <v>648</v>
      </c>
      <c r="D93" s="469">
        <v>5000</v>
      </c>
      <c r="E93" s="381" t="s">
        <v>1149</v>
      </c>
      <c r="F93" s="369" t="s">
        <v>1150</v>
      </c>
      <c r="G93" s="381" t="s">
        <v>1151</v>
      </c>
      <c r="H93" s="470" t="s">
        <v>979</v>
      </c>
      <c r="I93" s="468"/>
      <c r="J93" s="468"/>
      <c r="K93" s="471"/>
      <c r="L93" s="468"/>
    </row>
    <row r="94" spans="1:12" s="472" customFormat="1" ht="18" customHeight="1">
      <c r="A94" s="628">
        <v>86</v>
      </c>
      <c r="B94" s="483" t="s">
        <v>1139</v>
      </c>
      <c r="C94" s="468" t="s">
        <v>648</v>
      </c>
      <c r="D94" s="474">
        <v>24982</v>
      </c>
      <c r="E94" s="381" t="s">
        <v>1152</v>
      </c>
      <c r="F94" s="475" t="s">
        <v>1153</v>
      </c>
      <c r="G94" s="476" t="s">
        <v>1154</v>
      </c>
      <c r="H94" s="470" t="s">
        <v>983</v>
      </c>
      <c r="I94" s="468"/>
      <c r="J94" s="468"/>
      <c r="K94" s="471"/>
      <c r="L94" s="468"/>
    </row>
    <row r="95" spans="1:12" s="472" customFormat="1" ht="18" customHeight="1">
      <c r="A95" s="628">
        <v>87</v>
      </c>
      <c r="B95" s="483" t="s">
        <v>1139</v>
      </c>
      <c r="C95" s="468" t="s">
        <v>648</v>
      </c>
      <c r="D95" s="469">
        <v>2000</v>
      </c>
      <c r="E95" s="381" t="s">
        <v>1155</v>
      </c>
      <c r="F95" s="369" t="s">
        <v>1156</v>
      </c>
      <c r="G95" s="381" t="s">
        <v>1157</v>
      </c>
      <c r="H95" s="483" t="s">
        <v>1001</v>
      </c>
      <c r="I95" s="468"/>
      <c r="J95" s="468"/>
      <c r="K95" s="471"/>
      <c r="L95" s="468"/>
    </row>
    <row r="96" spans="1:12" s="472" customFormat="1" ht="18" customHeight="1">
      <c r="A96" s="628">
        <v>88</v>
      </c>
      <c r="B96" s="483" t="s">
        <v>1139</v>
      </c>
      <c r="C96" s="468" t="s">
        <v>648</v>
      </c>
      <c r="D96" s="469">
        <v>1000</v>
      </c>
      <c r="E96" s="381" t="s">
        <v>1158</v>
      </c>
      <c r="F96" s="369" t="s">
        <v>1159</v>
      </c>
      <c r="G96" s="381" t="s">
        <v>1160</v>
      </c>
      <c r="H96" s="470" t="s">
        <v>979</v>
      </c>
      <c r="I96" s="468"/>
      <c r="J96" s="468"/>
      <c r="K96" s="471"/>
      <c r="L96" s="468"/>
    </row>
    <row r="97" spans="1:12" s="472" customFormat="1" ht="18" customHeight="1">
      <c r="A97" s="628">
        <v>89</v>
      </c>
      <c r="B97" s="483" t="s">
        <v>1139</v>
      </c>
      <c r="C97" s="468" t="s">
        <v>648</v>
      </c>
      <c r="D97" s="469">
        <v>60000</v>
      </c>
      <c r="E97" s="381" t="s">
        <v>1161</v>
      </c>
      <c r="F97" s="369" t="s">
        <v>1162</v>
      </c>
      <c r="G97" s="381" t="s">
        <v>1163</v>
      </c>
      <c r="H97" s="470" t="s">
        <v>983</v>
      </c>
      <c r="I97" s="468"/>
      <c r="J97" s="468"/>
      <c r="K97" s="471"/>
      <c r="L97" s="468"/>
    </row>
    <row r="98" spans="1:12" s="472" customFormat="1" ht="18" customHeight="1">
      <c r="A98" s="628">
        <v>90</v>
      </c>
      <c r="B98" s="483" t="s">
        <v>1139</v>
      </c>
      <c r="C98" s="468" t="s">
        <v>648</v>
      </c>
      <c r="D98" s="469">
        <v>20000</v>
      </c>
      <c r="E98" s="381" t="s">
        <v>1164</v>
      </c>
      <c r="F98" s="369" t="s">
        <v>1165</v>
      </c>
      <c r="G98" s="381" t="s">
        <v>1166</v>
      </c>
      <c r="H98" s="470" t="s">
        <v>983</v>
      </c>
      <c r="I98" s="468"/>
      <c r="J98" s="468"/>
      <c r="K98" s="471"/>
      <c r="L98" s="468"/>
    </row>
    <row r="99" spans="1:12" s="472" customFormat="1" ht="18" customHeight="1">
      <c r="A99" s="628">
        <v>91</v>
      </c>
      <c r="B99" s="483" t="s">
        <v>1139</v>
      </c>
      <c r="C99" s="468" t="s">
        <v>648</v>
      </c>
      <c r="D99" s="469">
        <v>34975.5</v>
      </c>
      <c r="E99" s="381" t="s">
        <v>1167</v>
      </c>
      <c r="F99" s="369" t="s">
        <v>1168</v>
      </c>
      <c r="G99" s="381" t="s">
        <v>1169</v>
      </c>
      <c r="H99" s="470" t="s">
        <v>983</v>
      </c>
      <c r="I99" s="468"/>
      <c r="J99" s="468"/>
      <c r="K99" s="471"/>
      <c r="L99" s="468"/>
    </row>
    <row r="100" spans="1:12" s="472" customFormat="1" ht="18" customHeight="1">
      <c r="A100" s="628">
        <v>92</v>
      </c>
      <c r="B100" s="483" t="s">
        <v>1139</v>
      </c>
      <c r="C100" s="468" t="s">
        <v>648</v>
      </c>
      <c r="D100" s="469">
        <v>60000</v>
      </c>
      <c r="E100" s="381" t="s">
        <v>1170</v>
      </c>
      <c r="F100" s="369" t="s">
        <v>1171</v>
      </c>
      <c r="G100" s="381" t="s">
        <v>1172</v>
      </c>
      <c r="H100" s="470" t="s">
        <v>979</v>
      </c>
      <c r="I100" s="468"/>
      <c r="J100" s="468"/>
      <c r="K100" s="471"/>
      <c r="L100" s="468"/>
    </row>
    <row r="101" spans="1:12" s="472" customFormat="1" ht="18" customHeight="1">
      <c r="A101" s="628">
        <v>93</v>
      </c>
      <c r="B101" s="483" t="s">
        <v>1139</v>
      </c>
      <c r="C101" s="468" t="s">
        <v>648</v>
      </c>
      <c r="D101" s="469">
        <v>1000</v>
      </c>
      <c r="E101" s="381" t="s">
        <v>1173</v>
      </c>
      <c r="F101" s="369" t="s">
        <v>1174</v>
      </c>
      <c r="G101" s="381" t="s">
        <v>1175</v>
      </c>
      <c r="H101" s="470" t="s">
        <v>983</v>
      </c>
      <c r="I101" s="468"/>
      <c r="J101" s="468"/>
      <c r="K101" s="471"/>
      <c r="L101" s="468"/>
    </row>
    <row r="102" spans="1:12" s="472" customFormat="1" ht="18" customHeight="1">
      <c r="A102" s="628">
        <v>94</v>
      </c>
      <c r="B102" s="494" t="s">
        <v>1176</v>
      </c>
      <c r="C102" s="468" t="s">
        <v>580</v>
      </c>
      <c r="D102" s="477">
        <v>4566.5</v>
      </c>
      <c r="E102" s="344" t="s">
        <v>1177</v>
      </c>
      <c r="F102" s="487" t="s">
        <v>1178</v>
      </c>
      <c r="G102" s="478" t="s">
        <v>1178</v>
      </c>
      <c r="H102" s="486"/>
      <c r="I102" s="346" t="s">
        <v>1179</v>
      </c>
      <c r="J102" s="468" t="s">
        <v>653</v>
      </c>
      <c r="K102" s="471"/>
      <c r="L102" s="468"/>
    </row>
    <row r="103" spans="1:12" s="472" customFormat="1" ht="18" customHeight="1">
      <c r="A103" s="628">
        <v>95</v>
      </c>
      <c r="B103" s="494" t="s">
        <v>1180</v>
      </c>
      <c r="C103" s="468" t="s">
        <v>580</v>
      </c>
      <c r="D103" s="477">
        <v>1340</v>
      </c>
      <c r="E103" s="344" t="s">
        <v>1181</v>
      </c>
      <c r="F103" s="487" t="s">
        <v>1182</v>
      </c>
      <c r="G103" s="478" t="s">
        <v>1182</v>
      </c>
      <c r="H103" s="486"/>
      <c r="I103" s="346" t="s">
        <v>1183</v>
      </c>
      <c r="J103" s="468" t="s">
        <v>653</v>
      </c>
      <c r="K103" s="471"/>
      <c r="L103" s="468"/>
    </row>
    <row r="104" spans="1:12" s="472" customFormat="1" ht="18" customHeight="1">
      <c r="A104" s="628">
        <v>96</v>
      </c>
      <c r="B104" s="494" t="s">
        <v>1184</v>
      </c>
      <c r="C104" s="468" t="s">
        <v>580</v>
      </c>
      <c r="D104" s="477">
        <v>3500</v>
      </c>
      <c r="E104" s="344" t="s">
        <v>1185</v>
      </c>
      <c r="F104" s="487" t="s">
        <v>1186</v>
      </c>
      <c r="G104" s="478" t="s">
        <v>1186</v>
      </c>
      <c r="H104" s="486"/>
      <c r="I104" s="346" t="s">
        <v>1187</v>
      </c>
      <c r="J104" s="468" t="s">
        <v>653</v>
      </c>
      <c r="K104" s="471"/>
      <c r="L104" s="468"/>
    </row>
    <row r="105" spans="1:12" s="472" customFormat="1" ht="18" customHeight="1">
      <c r="A105" s="628">
        <v>97</v>
      </c>
      <c r="B105" s="494" t="s">
        <v>1184</v>
      </c>
      <c r="C105" s="468" t="s">
        <v>580</v>
      </c>
      <c r="D105" s="477">
        <v>10980</v>
      </c>
      <c r="E105" s="344" t="s">
        <v>1188</v>
      </c>
      <c r="F105" s="487" t="s">
        <v>1189</v>
      </c>
      <c r="G105" s="478" t="s">
        <v>1189</v>
      </c>
      <c r="H105" s="486"/>
      <c r="I105" s="346" t="s">
        <v>1190</v>
      </c>
      <c r="J105" s="468" t="s">
        <v>653</v>
      </c>
      <c r="K105" s="471"/>
      <c r="L105" s="468"/>
    </row>
    <row r="106" spans="1:12" s="472" customFormat="1" ht="18" customHeight="1">
      <c r="A106" s="628">
        <v>98</v>
      </c>
      <c r="B106" s="483" t="s">
        <v>1230</v>
      </c>
      <c r="C106" s="468" t="s">
        <v>648</v>
      </c>
      <c r="D106" s="469">
        <v>4000</v>
      </c>
      <c r="E106" s="381" t="s">
        <v>1231</v>
      </c>
      <c r="F106" s="369" t="s">
        <v>1232</v>
      </c>
      <c r="G106" s="381" t="s">
        <v>1233</v>
      </c>
      <c r="H106" s="470" t="s">
        <v>979</v>
      </c>
      <c r="I106" s="468"/>
      <c r="J106" s="468"/>
      <c r="K106" s="471"/>
      <c r="L106" s="468"/>
    </row>
    <row r="107" spans="1:12" s="472" customFormat="1" ht="18" customHeight="1">
      <c r="A107" s="628">
        <v>99</v>
      </c>
      <c r="B107" s="483" t="s">
        <v>1230</v>
      </c>
      <c r="C107" s="468" t="s">
        <v>648</v>
      </c>
      <c r="D107" s="469">
        <v>3000</v>
      </c>
      <c r="E107" s="381" t="s">
        <v>1234</v>
      </c>
      <c r="F107" s="369" t="s">
        <v>1235</v>
      </c>
      <c r="G107" s="381" t="s">
        <v>1236</v>
      </c>
      <c r="H107" s="470" t="s">
        <v>979</v>
      </c>
      <c r="I107" s="468"/>
      <c r="J107" s="468"/>
      <c r="K107" s="471"/>
      <c r="L107" s="468"/>
    </row>
    <row r="108" spans="1:12" s="472" customFormat="1" ht="18" customHeight="1">
      <c r="A108" s="628">
        <v>100</v>
      </c>
      <c r="B108" s="483" t="s">
        <v>1230</v>
      </c>
      <c r="C108" s="468" t="s">
        <v>648</v>
      </c>
      <c r="D108" s="469">
        <v>27000</v>
      </c>
      <c r="E108" s="381" t="s">
        <v>1237</v>
      </c>
      <c r="F108" s="369" t="s">
        <v>1238</v>
      </c>
      <c r="G108" s="381" t="s">
        <v>1239</v>
      </c>
      <c r="H108" s="483" t="s">
        <v>1001</v>
      </c>
      <c r="I108" s="468"/>
      <c r="J108" s="468"/>
      <c r="K108" s="471"/>
      <c r="L108" s="468"/>
    </row>
    <row r="109" spans="1:12" s="472" customFormat="1" ht="18" customHeight="1">
      <c r="A109" s="628">
        <v>101</v>
      </c>
      <c r="B109" s="483" t="s">
        <v>1230</v>
      </c>
      <c r="C109" s="468" t="s">
        <v>648</v>
      </c>
      <c r="D109" s="469">
        <v>1300</v>
      </c>
      <c r="E109" s="381" t="s">
        <v>1240</v>
      </c>
      <c r="F109" s="369" t="s">
        <v>546</v>
      </c>
      <c r="G109" s="381" t="s">
        <v>1241</v>
      </c>
      <c r="H109" s="470" t="s">
        <v>983</v>
      </c>
      <c r="I109" s="468"/>
      <c r="J109" s="468"/>
      <c r="K109" s="471"/>
      <c r="L109" s="468"/>
    </row>
    <row r="110" spans="1:12" s="472" customFormat="1" ht="18" customHeight="1">
      <c r="A110" s="628">
        <v>102</v>
      </c>
      <c r="B110" s="483" t="s">
        <v>1242</v>
      </c>
      <c r="C110" s="468" t="s">
        <v>648</v>
      </c>
      <c r="D110" s="469">
        <v>5000</v>
      </c>
      <c r="E110" s="381" t="s">
        <v>1243</v>
      </c>
      <c r="F110" s="369" t="s">
        <v>1244</v>
      </c>
      <c r="G110" s="381" t="s">
        <v>1245</v>
      </c>
      <c r="H110" s="470" t="s">
        <v>983</v>
      </c>
      <c r="I110" s="468"/>
      <c r="J110" s="468"/>
      <c r="K110" s="471"/>
      <c r="L110" s="468"/>
    </row>
    <row r="111" spans="1:12" s="472" customFormat="1" ht="18" customHeight="1">
      <c r="A111" s="628">
        <v>103</v>
      </c>
      <c r="B111" s="483" t="s">
        <v>1242</v>
      </c>
      <c r="C111" s="468" t="s">
        <v>648</v>
      </c>
      <c r="D111" s="469">
        <v>1000</v>
      </c>
      <c r="E111" s="381" t="s">
        <v>1246</v>
      </c>
      <c r="F111" s="369" t="s">
        <v>542</v>
      </c>
      <c r="G111" s="381" t="s">
        <v>1247</v>
      </c>
      <c r="H111" s="470" t="s">
        <v>983</v>
      </c>
      <c r="I111" s="468"/>
      <c r="J111" s="468"/>
      <c r="K111" s="471"/>
      <c r="L111" s="468"/>
    </row>
    <row r="112" spans="1:12" s="472" customFormat="1" ht="18" customHeight="1">
      <c r="A112" s="628">
        <v>104</v>
      </c>
      <c r="B112" s="483" t="s">
        <v>1242</v>
      </c>
      <c r="C112" s="468" t="s">
        <v>648</v>
      </c>
      <c r="D112" s="469">
        <v>3000</v>
      </c>
      <c r="E112" s="381" t="s">
        <v>1248</v>
      </c>
      <c r="F112" s="369" t="s">
        <v>1249</v>
      </c>
      <c r="G112" s="381" t="s">
        <v>1250</v>
      </c>
      <c r="H112" s="470" t="s">
        <v>983</v>
      </c>
      <c r="I112" s="468"/>
      <c r="J112" s="468"/>
      <c r="K112" s="471"/>
      <c r="L112" s="468"/>
    </row>
    <row r="113" spans="1:12" s="472" customFormat="1" ht="18" customHeight="1">
      <c r="A113" s="628">
        <v>105</v>
      </c>
      <c r="B113" s="483" t="s">
        <v>1242</v>
      </c>
      <c r="C113" s="468" t="s">
        <v>648</v>
      </c>
      <c r="D113" s="469">
        <v>2997.9</v>
      </c>
      <c r="E113" s="381" t="s">
        <v>1251</v>
      </c>
      <c r="F113" s="369" t="s">
        <v>1252</v>
      </c>
      <c r="G113" s="381" t="s">
        <v>1253</v>
      </c>
      <c r="H113" s="470" t="s">
        <v>979</v>
      </c>
      <c r="I113" s="468"/>
      <c r="J113" s="468"/>
      <c r="K113" s="471"/>
      <c r="L113" s="468"/>
    </row>
    <row r="114" spans="1:12" s="472" customFormat="1" ht="18" customHeight="1">
      <c r="A114" s="628">
        <v>106</v>
      </c>
      <c r="B114" s="483" t="s">
        <v>1242</v>
      </c>
      <c r="C114" s="468" t="s">
        <v>648</v>
      </c>
      <c r="D114" s="469">
        <v>2997</v>
      </c>
      <c r="E114" s="381" t="s">
        <v>1254</v>
      </c>
      <c r="F114" s="369" t="s">
        <v>1255</v>
      </c>
      <c r="G114" s="381" t="s">
        <v>1256</v>
      </c>
      <c r="H114" s="470" t="s">
        <v>983</v>
      </c>
      <c r="I114" s="468"/>
      <c r="J114" s="468"/>
      <c r="K114" s="471"/>
      <c r="L114" s="468"/>
    </row>
    <row r="115" spans="1:12" s="472" customFormat="1" ht="18" customHeight="1">
      <c r="A115" s="628">
        <v>107</v>
      </c>
      <c r="B115" s="483" t="s">
        <v>1242</v>
      </c>
      <c r="C115" s="468" t="s">
        <v>648</v>
      </c>
      <c r="D115" s="469">
        <v>3000</v>
      </c>
      <c r="E115" s="381" t="s">
        <v>1257</v>
      </c>
      <c r="F115" s="369" t="s">
        <v>1258</v>
      </c>
      <c r="G115" s="381" t="s">
        <v>1259</v>
      </c>
      <c r="H115" s="483" t="s">
        <v>1001</v>
      </c>
      <c r="I115" s="468"/>
      <c r="J115" s="468"/>
      <c r="K115" s="471"/>
      <c r="L115" s="468"/>
    </row>
    <row r="116" spans="1:12" s="472" customFormat="1" ht="18" customHeight="1">
      <c r="A116" s="628">
        <v>108</v>
      </c>
      <c r="B116" s="483" t="s">
        <v>1242</v>
      </c>
      <c r="C116" s="468" t="s">
        <v>648</v>
      </c>
      <c r="D116" s="469">
        <v>2997.5</v>
      </c>
      <c r="E116" s="381" t="s">
        <v>1260</v>
      </c>
      <c r="F116" s="369" t="s">
        <v>1261</v>
      </c>
      <c r="G116" s="381" t="s">
        <v>1262</v>
      </c>
      <c r="H116" s="470" t="s">
        <v>979</v>
      </c>
      <c r="I116" s="468"/>
      <c r="J116" s="468"/>
      <c r="K116" s="471"/>
      <c r="L116" s="468"/>
    </row>
    <row r="117" spans="1:12" s="472" customFormat="1" ht="18" customHeight="1">
      <c r="A117" s="628">
        <v>109</v>
      </c>
      <c r="B117" s="483" t="s">
        <v>1242</v>
      </c>
      <c r="C117" s="468" t="s">
        <v>648</v>
      </c>
      <c r="D117" s="469">
        <v>8993.7000000000007</v>
      </c>
      <c r="E117" s="381" t="s">
        <v>1263</v>
      </c>
      <c r="F117" s="369" t="s">
        <v>1264</v>
      </c>
      <c r="G117" s="381" t="s">
        <v>1265</v>
      </c>
      <c r="H117" s="470" t="s">
        <v>979</v>
      </c>
      <c r="I117" s="468"/>
      <c r="J117" s="468"/>
      <c r="K117" s="471"/>
      <c r="L117" s="468"/>
    </row>
    <row r="118" spans="1:12" s="472" customFormat="1" ht="18" customHeight="1">
      <c r="A118" s="628">
        <v>110</v>
      </c>
      <c r="B118" s="483" t="s">
        <v>1242</v>
      </c>
      <c r="C118" s="468" t="s">
        <v>648</v>
      </c>
      <c r="D118" s="469">
        <v>2997.9</v>
      </c>
      <c r="E118" s="381" t="s">
        <v>1266</v>
      </c>
      <c r="F118" s="369" t="s">
        <v>1267</v>
      </c>
      <c r="G118" s="381" t="s">
        <v>1268</v>
      </c>
      <c r="H118" s="470" t="s">
        <v>983</v>
      </c>
      <c r="I118" s="468"/>
      <c r="J118" s="468"/>
      <c r="K118" s="471"/>
      <c r="L118" s="468"/>
    </row>
    <row r="119" spans="1:12" s="472" customFormat="1" ht="18" customHeight="1">
      <c r="A119" s="628">
        <v>111</v>
      </c>
      <c r="B119" s="483" t="s">
        <v>1242</v>
      </c>
      <c r="C119" s="468" t="s">
        <v>648</v>
      </c>
      <c r="D119" s="469">
        <v>5000</v>
      </c>
      <c r="E119" s="381" t="s">
        <v>1269</v>
      </c>
      <c r="F119" s="369" t="s">
        <v>1270</v>
      </c>
      <c r="G119" s="381" t="s">
        <v>1271</v>
      </c>
      <c r="H119" s="470" t="s">
        <v>983</v>
      </c>
      <c r="I119" s="468"/>
      <c r="J119" s="468"/>
      <c r="K119" s="471"/>
      <c r="L119" s="468"/>
    </row>
    <row r="120" spans="1:12" s="472" customFormat="1" ht="18" customHeight="1">
      <c r="A120" s="628">
        <v>112</v>
      </c>
      <c r="B120" s="483" t="s">
        <v>1242</v>
      </c>
      <c r="C120" s="468" t="s">
        <v>648</v>
      </c>
      <c r="D120" s="469">
        <v>2997</v>
      </c>
      <c r="E120" s="381" t="s">
        <v>1272</v>
      </c>
      <c r="F120" s="375">
        <v>60001076731</v>
      </c>
      <c r="G120" s="381" t="s">
        <v>1273</v>
      </c>
      <c r="H120" s="470" t="s">
        <v>1274</v>
      </c>
      <c r="I120" s="468"/>
      <c r="J120" s="468"/>
      <c r="K120" s="471"/>
      <c r="L120" s="468"/>
    </row>
    <row r="121" spans="1:12" s="472" customFormat="1" ht="18" customHeight="1">
      <c r="A121" s="628">
        <v>113</v>
      </c>
      <c r="B121" s="483" t="s">
        <v>1242</v>
      </c>
      <c r="C121" s="468" t="s">
        <v>648</v>
      </c>
      <c r="D121" s="469">
        <v>3000</v>
      </c>
      <c r="E121" s="381" t="s">
        <v>1275</v>
      </c>
      <c r="F121" s="375">
        <v>60001040389</v>
      </c>
      <c r="G121" s="381" t="s">
        <v>1276</v>
      </c>
      <c r="H121" s="470" t="s">
        <v>1274</v>
      </c>
      <c r="I121" s="468"/>
      <c r="J121" s="468"/>
      <c r="K121" s="471"/>
      <c r="L121" s="468"/>
    </row>
    <row r="122" spans="1:12" s="472" customFormat="1" ht="18" customHeight="1">
      <c r="A122" s="628">
        <v>114</v>
      </c>
      <c r="B122" s="483" t="s">
        <v>1277</v>
      </c>
      <c r="C122" s="468" t="s">
        <v>648</v>
      </c>
      <c r="D122" s="469">
        <v>800</v>
      </c>
      <c r="E122" s="381" t="s">
        <v>1240</v>
      </c>
      <c r="F122" s="369" t="s">
        <v>546</v>
      </c>
      <c r="G122" s="381" t="s">
        <v>1241</v>
      </c>
      <c r="H122" s="470" t="s">
        <v>983</v>
      </c>
      <c r="I122" s="468"/>
      <c r="J122" s="468"/>
      <c r="K122" s="471"/>
      <c r="L122" s="468"/>
    </row>
    <row r="123" spans="1:12" s="472" customFormat="1" ht="18" customHeight="1">
      <c r="A123" s="628">
        <v>115</v>
      </c>
      <c r="B123" s="483" t="s">
        <v>1277</v>
      </c>
      <c r="C123" s="468" t="s">
        <v>648</v>
      </c>
      <c r="D123" s="469">
        <v>2000</v>
      </c>
      <c r="E123" s="381" t="s">
        <v>1278</v>
      </c>
      <c r="F123" s="369" t="s">
        <v>1279</v>
      </c>
      <c r="G123" s="381" t="s">
        <v>1280</v>
      </c>
      <c r="H123" s="470" t="s">
        <v>983</v>
      </c>
      <c r="I123" s="468"/>
      <c r="J123" s="468"/>
      <c r="K123" s="471"/>
      <c r="L123" s="468"/>
    </row>
    <row r="124" spans="1:12" s="472" customFormat="1" ht="18" customHeight="1">
      <c r="A124" s="628">
        <v>116</v>
      </c>
      <c r="B124" s="483" t="s">
        <v>1277</v>
      </c>
      <c r="C124" s="468" t="s">
        <v>648</v>
      </c>
      <c r="D124" s="469">
        <v>2000</v>
      </c>
      <c r="E124" s="381" t="s">
        <v>1281</v>
      </c>
      <c r="F124" s="369" t="s">
        <v>1282</v>
      </c>
      <c r="G124" s="381" t="s">
        <v>1283</v>
      </c>
      <c r="H124" s="470" t="s">
        <v>983</v>
      </c>
      <c r="I124" s="468"/>
      <c r="J124" s="468"/>
      <c r="K124" s="471"/>
      <c r="L124" s="468"/>
    </row>
    <row r="125" spans="1:12" s="472" customFormat="1" ht="18" customHeight="1">
      <c r="A125" s="628">
        <v>117</v>
      </c>
      <c r="B125" s="483" t="s">
        <v>1277</v>
      </c>
      <c r="C125" s="468" t="s">
        <v>648</v>
      </c>
      <c r="D125" s="469">
        <v>28979.7</v>
      </c>
      <c r="E125" s="381" t="s">
        <v>1284</v>
      </c>
      <c r="F125" s="369" t="s">
        <v>1285</v>
      </c>
      <c r="G125" s="381" t="s">
        <v>1286</v>
      </c>
      <c r="H125" s="470" t="s">
        <v>983</v>
      </c>
      <c r="I125" s="468"/>
      <c r="J125" s="468"/>
      <c r="K125" s="471"/>
      <c r="L125" s="468"/>
    </row>
    <row r="126" spans="1:12" s="472" customFormat="1" ht="18" customHeight="1">
      <c r="A126" s="628">
        <v>118</v>
      </c>
      <c r="B126" s="483" t="s">
        <v>1277</v>
      </c>
      <c r="C126" s="468" t="s">
        <v>648</v>
      </c>
      <c r="D126" s="469">
        <v>3000</v>
      </c>
      <c r="E126" s="381" t="s">
        <v>1287</v>
      </c>
      <c r="F126" s="369" t="s">
        <v>1288</v>
      </c>
      <c r="G126" s="381" t="s">
        <v>1289</v>
      </c>
      <c r="H126" s="470" t="s">
        <v>983</v>
      </c>
      <c r="I126" s="468"/>
      <c r="J126" s="468"/>
      <c r="K126" s="471"/>
      <c r="L126" s="468"/>
    </row>
    <row r="127" spans="1:12" s="472" customFormat="1" ht="18" customHeight="1">
      <c r="A127" s="628">
        <v>119</v>
      </c>
      <c r="B127" s="483" t="s">
        <v>1277</v>
      </c>
      <c r="C127" s="468" t="s">
        <v>648</v>
      </c>
      <c r="D127" s="469">
        <v>9900</v>
      </c>
      <c r="E127" s="381" t="s">
        <v>1290</v>
      </c>
      <c r="F127" s="369" t="s">
        <v>1291</v>
      </c>
      <c r="G127" s="381" t="s">
        <v>1292</v>
      </c>
      <c r="H127" s="470" t="s">
        <v>979</v>
      </c>
      <c r="I127" s="468"/>
      <c r="J127" s="468"/>
      <c r="K127" s="471"/>
      <c r="L127" s="468"/>
    </row>
    <row r="128" spans="1:12" s="472" customFormat="1" ht="18" customHeight="1">
      <c r="A128" s="628">
        <v>120</v>
      </c>
      <c r="B128" s="483" t="s">
        <v>1277</v>
      </c>
      <c r="C128" s="468" t="s">
        <v>648</v>
      </c>
      <c r="D128" s="469">
        <v>3000</v>
      </c>
      <c r="E128" s="381" t="s">
        <v>1071</v>
      </c>
      <c r="F128" s="369" t="s">
        <v>1072</v>
      </c>
      <c r="G128" s="381" t="s">
        <v>1073</v>
      </c>
      <c r="H128" s="483" t="s">
        <v>1001</v>
      </c>
      <c r="I128" s="468"/>
      <c r="J128" s="468"/>
      <c r="K128" s="471"/>
      <c r="L128" s="468"/>
    </row>
    <row r="129" spans="1:12" s="472" customFormat="1" ht="18" customHeight="1">
      <c r="A129" s="628">
        <v>121</v>
      </c>
      <c r="B129" s="483" t="s">
        <v>1293</v>
      </c>
      <c r="C129" s="468" t="s">
        <v>648</v>
      </c>
      <c r="D129" s="469">
        <v>1000</v>
      </c>
      <c r="E129" s="381" t="s">
        <v>1294</v>
      </c>
      <c r="F129" s="369" t="s">
        <v>1295</v>
      </c>
      <c r="G129" s="381" t="s">
        <v>1296</v>
      </c>
      <c r="H129" s="470" t="s">
        <v>979</v>
      </c>
      <c r="I129" s="468"/>
      <c r="J129" s="468"/>
      <c r="K129" s="471"/>
      <c r="L129" s="468"/>
    </row>
    <row r="130" spans="1:12" s="472" customFormat="1" ht="18" customHeight="1">
      <c r="A130" s="628">
        <v>122</v>
      </c>
      <c r="B130" s="483" t="s">
        <v>1293</v>
      </c>
      <c r="C130" s="468" t="s">
        <v>648</v>
      </c>
      <c r="D130" s="469">
        <v>1000</v>
      </c>
      <c r="E130" s="381" t="s">
        <v>1297</v>
      </c>
      <c r="F130" s="369" t="s">
        <v>1298</v>
      </c>
      <c r="G130" s="381" t="s">
        <v>1299</v>
      </c>
      <c r="H130" s="483" t="s">
        <v>1001</v>
      </c>
      <c r="I130" s="468"/>
      <c r="J130" s="468"/>
      <c r="K130" s="471"/>
      <c r="L130" s="468"/>
    </row>
    <row r="131" spans="1:12" s="472" customFormat="1" ht="18" customHeight="1">
      <c r="A131" s="628">
        <v>123</v>
      </c>
      <c r="B131" s="483" t="s">
        <v>1300</v>
      </c>
      <c r="C131" s="468" t="s">
        <v>648</v>
      </c>
      <c r="D131" s="469">
        <v>5000</v>
      </c>
      <c r="E131" s="381" t="s">
        <v>1301</v>
      </c>
      <c r="F131" s="369" t="s">
        <v>1302</v>
      </c>
      <c r="G131" s="381" t="s">
        <v>1303</v>
      </c>
      <c r="H131" s="483" t="s">
        <v>1001</v>
      </c>
      <c r="I131" s="468"/>
      <c r="J131" s="468"/>
      <c r="K131" s="471"/>
      <c r="L131" s="468"/>
    </row>
    <row r="132" spans="1:12" s="472" customFormat="1" ht="18" customHeight="1">
      <c r="A132" s="628">
        <v>124</v>
      </c>
      <c r="B132" s="483" t="s">
        <v>1300</v>
      </c>
      <c r="C132" s="468" t="s">
        <v>648</v>
      </c>
      <c r="D132" s="469">
        <v>2000</v>
      </c>
      <c r="E132" s="381" t="s">
        <v>1304</v>
      </c>
      <c r="F132" s="369" t="s">
        <v>1305</v>
      </c>
      <c r="G132" s="381" t="s">
        <v>1306</v>
      </c>
      <c r="H132" s="470" t="s">
        <v>983</v>
      </c>
      <c r="I132" s="468"/>
      <c r="J132" s="468"/>
      <c r="K132" s="471"/>
      <c r="L132" s="468"/>
    </row>
    <row r="133" spans="1:12" s="472" customFormat="1" ht="18" customHeight="1">
      <c r="A133" s="628">
        <v>125</v>
      </c>
      <c r="B133" s="483" t="s">
        <v>1300</v>
      </c>
      <c r="C133" s="468" t="s">
        <v>648</v>
      </c>
      <c r="D133" s="469">
        <v>60000</v>
      </c>
      <c r="E133" s="381" t="s">
        <v>1307</v>
      </c>
      <c r="F133" s="369" t="s">
        <v>1308</v>
      </c>
      <c r="G133" s="381" t="s">
        <v>1309</v>
      </c>
      <c r="H133" s="470" t="s">
        <v>979</v>
      </c>
      <c r="I133" s="468"/>
      <c r="J133" s="468"/>
      <c r="K133" s="471"/>
      <c r="L133" s="468"/>
    </row>
    <row r="134" spans="1:12" s="472" customFormat="1" ht="18" customHeight="1">
      <c r="A134" s="628">
        <v>126</v>
      </c>
      <c r="B134" s="483" t="s">
        <v>1310</v>
      </c>
      <c r="C134" s="468" t="s">
        <v>648</v>
      </c>
      <c r="D134" s="469">
        <v>5000</v>
      </c>
      <c r="E134" s="381" t="s">
        <v>1311</v>
      </c>
      <c r="F134" s="369" t="s">
        <v>1312</v>
      </c>
      <c r="G134" s="381" t="s">
        <v>1313</v>
      </c>
      <c r="H134" s="470" t="s">
        <v>979</v>
      </c>
      <c r="I134" s="468"/>
      <c r="J134" s="468"/>
      <c r="K134" s="471"/>
      <c r="L134" s="468"/>
    </row>
    <row r="135" spans="1:12" s="472" customFormat="1" ht="18" customHeight="1">
      <c r="A135" s="628">
        <v>127</v>
      </c>
      <c r="B135" s="483" t="s">
        <v>1314</v>
      </c>
      <c r="C135" s="468" t="s">
        <v>648</v>
      </c>
      <c r="D135" s="469">
        <v>3000</v>
      </c>
      <c r="E135" s="381" t="s">
        <v>1315</v>
      </c>
      <c r="F135" s="369" t="s">
        <v>1316</v>
      </c>
      <c r="G135" s="381" t="s">
        <v>1317</v>
      </c>
      <c r="H135" s="470" t="s">
        <v>983</v>
      </c>
      <c r="I135" s="468"/>
      <c r="J135" s="468"/>
      <c r="K135" s="471"/>
      <c r="L135" s="468"/>
    </row>
    <row r="136" spans="1:12" s="472" customFormat="1" ht="18" customHeight="1">
      <c r="A136" s="628">
        <v>128</v>
      </c>
      <c r="B136" s="483" t="s">
        <v>1318</v>
      </c>
      <c r="C136" s="468" t="s">
        <v>648</v>
      </c>
      <c r="D136" s="469">
        <v>4998.5</v>
      </c>
      <c r="E136" s="381" t="s">
        <v>1319</v>
      </c>
      <c r="F136" s="369" t="s">
        <v>1320</v>
      </c>
      <c r="G136" s="381" t="s">
        <v>1321</v>
      </c>
      <c r="H136" s="483" t="s">
        <v>1001</v>
      </c>
      <c r="I136" s="468"/>
      <c r="J136" s="468"/>
      <c r="K136" s="471"/>
      <c r="L136" s="468"/>
    </row>
    <row r="137" spans="1:12" s="472" customFormat="1" ht="18" customHeight="1">
      <c r="A137" s="628">
        <v>129</v>
      </c>
      <c r="B137" s="483" t="s">
        <v>1318</v>
      </c>
      <c r="C137" s="468" t="s">
        <v>648</v>
      </c>
      <c r="D137" s="469">
        <v>5000</v>
      </c>
      <c r="E137" s="381" t="s">
        <v>1322</v>
      </c>
      <c r="F137" s="369" t="s">
        <v>1323</v>
      </c>
      <c r="G137" s="381" t="s">
        <v>1324</v>
      </c>
      <c r="H137" s="483" t="s">
        <v>1001</v>
      </c>
      <c r="I137" s="468"/>
      <c r="J137" s="468"/>
      <c r="K137" s="471"/>
      <c r="L137" s="468"/>
    </row>
    <row r="138" spans="1:12" s="472" customFormat="1" ht="18" customHeight="1">
      <c r="A138" s="628">
        <v>130</v>
      </c>
      <c r="B138" s="483" t="s">
        <v>1325</v>
      </c>
      <c r="C138" s="468" t="s">
        <v>648</v>
      </c>
      <c r="D138" s="469">
        <v>6000</v>
      </c>
      <c r="E138" s="381" t="s">
        <v>1326</v>
      </c>
      <c r="F138" s="369" t="s">
        <v>1327</v>
      </c>
      <c r="G138" s="381" t="s">
        <v>1328</v>
      </c>
      <c r="H138" s="470" t="s">
        <v>983</v>
      </c>
      <c r="I138" s="468"/>
      <c r="J138" s="468"/>
      <c r="K138" s="471"/>
      <c r="L138" s="468"/>
    </row>
    <row r="139" spans="1:12" s="472" customFormat="1" ht="18" customHeight="1">
      <c r="A139" s="628">
        <v>131</v>
      </c>
      <c r="B139" s="483" t="s">
        <v>1325</v>
      </c>
      <c r="C139" s="468" t="s">
        <v>648</v>
      </c>
      <c r="D139" s="469">
        <v>5000</v>
      </c>
      <c r="E139" s="381" t="s">
        <v>1329</v>
      </c>
      <c r="F139" s="381" t="s">
        <v>1330</v>
      </c>
      <c r="G139" s="381" t="s">
        <v>1331</v>
      </c>
      <c r="H139" s="470" t="s">
        <v>979</v>
      </c>
      <c r="I139" s="468"/>
      <c r="J139" s="468"/>
      <c r="K139" s="471"/>
      <c r="L139" s="468"/>
    </row>
    <row r="140" spans="1:12" s="472" customFormat="1" ht="18" customHeight="1">
      <c r="A140" s="628">
        <v>132</v>
      </c>
      <c r="B140" s="483" t="s">
        <v>1325</v>
      </c>
      <c r="C140" s="468" t="s">
        <v>648</v>
      </c>
      <c r="D140" s="469">
        <v>5000</v>
      </c>
      <c r="E140" s="381" t="s">
        <v>1332</v>
      </c>
      <c r="F140" s="369" t="s">
        <v>1333</v>
      </c>
      <c r="G140" s="381" t="s">
        <v>1334</v>
      </c>
      <c r="H140" s="470" t="s">
        <v>983</v>
      </c>
      <c r="I140" s="468"/>
      <c r="J140" s="468"/>
      <c r="K140" s="471"/>
      <c r="L140" s="468"/>
    </row>
    <row r="141" spans="1:12" s="472" customFormat="1" ht="18" customHeight="1">
      <c r="A141" s="628">
        <v>133</v>
      </c>
      <c r="B141" s="483" t="s">
        <v>1325</v>
      </c>
      <c r="C141" s="468" t="s">
        <v>648</v>
      </c>
      <c r="D141" s="469">
        <v>3000</v>
      </c>
      <c r="E141" s="381" t="s">
        <v>1335</v>
      </c>
      <c r="F141" s="369" t="s">
        <v>1336</v>
      </c>
      <c r="G141" s="381" t="s">
        <v>1337</v>
      </c>
      <c r="H141" s="470" t="s">
        <v>979</v>
      </c>
      <c r="I141" s="468"/>
      <c r="J141" s="468"/>
      <c r="K141" s="471"/>
      <c r="L141" s="468"/>
    </row>
    <row r="142" spans="1:12" s="472" customFormat="1" ht="18" customHeight="1">
      <c r="A142" s="628">
        <v>134</v>
      </c>
      <c r="B142" s="483" t="s">
        <v>1325</v>
      </c>
      <c r="C142" s="468" t="s">
        <v>648</v>
      </c>
      <c r="D142" s="469">
        <v>3000</v>
      </c>
      <c r="E142" s="381" t="s">
        <v>1338</v>
      </c>
      <c r="F142" s="369" t="s">
        <v>1339</v>
      </c>
      <c r="G142" s="381" t="s">
        <v>1340</v>
      </c>
      <c r="H142" s="483" t="s">
        <v>1001</v>
      </c>
      <c r="I142" s="468"/>
      <c r="J142" s="468"/>
      <c r="K142" s="471"/>
      <c r="L142" s="468"/>
    </row>
    <row r="143" spans="1:12" s="472" customFormat="1" ht="18" customHeight="1">
      <c r="A143" s="628">
        <v>135</v>
      </c>
      <c r="B143" s="483" t="s">
        <v>1325</v>
      </c>
      <c r="C143" s="468" t="s">
        <v>648</v>
      </c>
      <c r="D143" s="469">
        <v>2998</v>
      </c>
      <c r="E143" s="381" t="s">
        <v>1341</v>
      </c>
      <c r="F143" s="369" t="s">
        <v>1342</v>
      </c>
      <c r="G143" s="381" t="s">
        <v>1343</v>
      </c>
      <c r="H143" s="470" t="s">
        <v>979</v>
      </c>
      <c r="I143" s="468"/>
      <c r="J143" s="468"/>
      <c r="K143" s="471"/>
      <c r="L143" s="468"/>
    </row>
    <row r="144" spans="1:12" s="472" customFormat="1" ht="18" customHeight="1">
      <c r="A144" s="628">
        <v>136</v>
      </c>
      <c r="B144" s="483" t="s">
        <v>1325</v>
      </c>
      <c r="C144" s="468" t="s">
        <v>648</v>
      </c>
      <c r="D144" s="469">
        <v>1000</v>
      </c>
      <c r="E144" s="381" t="s">
        <v>1344</v>
      </c>
      <c r="F144" s="369" t="s">
        <v>1345</v>
      </c>
      <c r="G144" s="381" t="s">
        <v>1346</v>
      </c>
      <c r="H144" s="483" t="s">
        <v>1001</v>
      </c>
      <c r="I144" s="468"/>
      <c r="J144" s="468"/>
      <c r="K144" s="471"/>
      <c r="L144" s="468"/>
    </row>
    <row r="145" spans="1:12" s="472" customFormat="1" ht="18" customHeight="1">
      <c r="A145" s="628">
        <v>137</v>
      </c>
      <c r="B145" s="483" t="s">
        <v>1325</v>
      </c>
      <c r="C145" s="468" t="s">
        <v>648</v>
      </c>
      <c r="D145" s="469">
        <v>4000</v>
      </c>
      <c r="E145" s="381" t="s">
        <v>1347</v>
      </c>
      <c r="F145" s="369" t="s">
        <v>1348</v>
      </c>
      <c r="G145" s="381" t="s">
        <v>1349</v>
      </c>
      <c r="H145" s="470" t="s">
        <v>979</v>
      </c>
      <c r="I145" s="468"/>
      <c r="J145" s="468"/>
      <c r="K145" s="471"/>
      <c r="L145" s="468"/>
    </row>
    <row r="146" spans="1:12" s="472" customFormat="1" ht="18" customHeight="1">
      <c r="A146" s="628">
        <v>138</v>
      </c>
      <c r="B146" s="483" t="s">
        <v>1325</v>
      </c>
      <c r="C146" s="468" t="s">
        <v>648</v>
      </c>
      <c r="D146" s="469">
        <v>3000</v>
      </c>
      <c r="E146" s="381" t="s">
        <v>1350</v>
      </c>
      <c r="F146" s="369" t="s">
        <v>1351</v>
      </c>
      <c r="G146" s="381" t="s">
        <v>1352</v>
      </c>
      <c r="H146" s="470" t="s">
        <v>979</v>
      </c>
      <c r="I146" s="468"/>
      <c r="J146" s="468"/>
      <c r="K146" s="471"/>
      <c r="L146" s="468"/>
    </row>
    <row r="147" spans="1:12" s="472" customFormat="1" ht="18" customHeight="1">
      <c r="A147" s="628">
        <v>139</v>
      </c>
      <c r="B147" s="483" t="s">
        <v>1325</v>
      </c>
      <c r="C147" s="468" t="s">
        <v>648</v>
      </c>
      <c r="D147" s="469">
        <v>4000</v>
      </c>
      <c r="E147" s="381" t="s">
        <v>1353</v>
      </c>
      <c r="F147" s="369" t="s">
        <v>1354</v>
      </c>
      <c r="G147" s="381" t="s">
        <v>1355</v>
      </c>
      <c r="H147" s="470" t="s">
        <v>983</v>
      </c>
      <c r="I147" s="468"/>
      <c r="J147" s="468"/>
      <c r="K147" s="471"/>
      <c r="L147" s="468"/>
    </row>
    <row r="148" spans="1:12" s="472" customFormat="1" ht="18" customHeight="1">
      <c r="A148" s="628">
        <v>140</v>
      </c>
      <c r="B148" s="483" t="s">
        <v>1325</v>
      </c>
      <c r="C148" s="468" t="s">
        <v>648</v>
      </c>
      <c r="D148" s="469">
        <v>5000</v>
      </c>
      <c r="E148" s="381" t="s">
        <v>1356</v>
      </c>
      <c r="F148" s="369" t="s">
        <v>1357</v>
      </c>
      <c r="G148" s="381" t="s">
        <v>1358</v>
      </c>
      <c r="H148" s="483" t="s">
        <v>1001</v>
      </c>
      <c r="I148" s="468"/>
      <c r="J148" s="468"/>
      <c r="K148" s="471"/>
      <c r="L148" s="468"/>
    </row>
    <row r="149" spans="1:12" s="472" customFormat="1" ht="18" customHeight="1">
      <c r="A149" s="628">
        <v>141</v>
      </c>
      <c r="B149" s="483" t="s">
        <v>1325</v>
      </c>
      <c r="C149" s="468" t="s">
        <v>648</v>
      </c>
      <c r="D149" s="469">
        <v>4000</v>
      </c>
      <c r="E149" s="381" t="s">
        <v>1359</v>
      </c>
      <c r="F149" s="369" t="s">
        <v>1360</v>
      </c>
      <c r="G149" s="381" t="s">
        <v>652</v>
      </c>
      <c r="H149" s="483" t="s">
        <v>1001</v>
      </c>
      <c r="I149" s="468"/>
      <c r="J149" s="468"/>
      <c r="K149" s="471"/>
      <c r="L149" s="468"/>
    </row>
    <row r="150" spans="1:12" s="472" customFormat="1" ht="18" customHeight="1">
      <c r="A150" s="628">
        <v>142</v>
      </c>
      <c r="B150" s="483" t="s">
        <v>1325</v>
      </c>
      <c r="C150" s="468" t="s">
        <v>648</v>
      </c>
      <c r="D150" s="469">
        <v>5000</v>
      </c>
      <c r="E150" s="381" t="s">
        <v>1361</v>
      </c>
      <c r="F150" s="369" t="s">
        <v>1362</v>
      </c>
      <c r="G150" s="381" t="s">
        <v>1363</v>
      </c>
      <c r="H150" s="470" t="s">
        <v>979</v>
      </c>
      <c r="I150" s="468"/>
      <c r="J150" s="468"/>
      <c r="K150" s="471"/>
      <c r="L150" s="468"/>
    </row>
    <row r="151" spans="1:12" s="472" customFormat="1" ht="18" customHeight="1">
      <c r="A151" s="628">
        <v>143</v>
      </c>
      <c r="B151" s="483" t="s">
        <v>1325</v>
      </c>
      <c r="C151" s="468" t="s">
        <v>648</v>
      </c>
      <c r="D151" s="469">
        <v>2000</v>
      </c>
      <c r="E151" s="381" t="s">
        <v>1364</v>
      </c>
      <c r="F151" s="369" t="s">
        <v>1365</v>
      </c>
      <c r="G151" s="381" t="s">
        <v>1366</v>
      </c>
      <c r="H151" s="470" t="s">
        <v>979</v>
      </c>
      <c r="I151" s="468"/>
      <c r="J151" s="468"/>
      <c r="K151" s="471"/>
      <c r="L151" s="468"/>
    </row>
    <row r="152" spans="1:12" s="472" customFormat="1" ht="18" customHeight="1">
      <c r="A152" s="628">
        <v>144</v>
      </c>
      <c r="B152" s="483" t="s">
        <v>1325</v>
      </c>
      <c r="C152" s="468" t="s">
        <v>648</v>
      </c>
      <c r="D152" s="469">
        <v>5000</v>
      </c>
      <c r="E152" s="381" t="s">
        <v>1367</v>
      </c>
      <c r="F152" s="369" t="s">
        <v>1368</v>
      </c>
      <c r="G152" s="381" t="s">
        <v>1369</v>
      </c>
      <c r="H152" s="483" t="s">
        <v>1001</v>
      </c>
      <c r="I152" s="468"/>
      <c r="J152" s="468"/>
      <c r="K152" s="471"/>
      <c r="L152" s="468"/>
    </row>
    <row r="153" spans="1:12" s="472" customFormat="1" ht="18" customHeight="1">
      <c r="A153" s="628">
        <v>145</v>
      </c>
      <c r="B153" s="483" t="s">
        <v>1325</v>
      </c>
      <c r="C153" s="468" t="s">
        <v>648</v>
      </c>
      <c r="D153" s="469">
        <v>2000</v>
      </c>
      <c r="E153" s="381" t="s">
        <v>1370</v>
      </c>
      <c r="F153" s="369" t="s">
        <v>1371</v>
      </c>
      <c r="G153" s="381" t="s">
        <v>1372</v>
      </c>
      <c r="H153" s="470" t="s">
        <v>983</v>
      </c>
      <c r="I153" s="468"/>
      <c r="J153" s="468"/>
      <c r="K153" s="471"/>
      <c r="L153" s="468"/>
    </row>
    <row r="154" spans="1:12" s="472" customFormat="1" ht="18" customHeight="1">
      <c r="A154" s="628">
        <v>146</v>
      </c>
      <c r="B154" s="483" t="s">
        <v>1325</v>
      </c>
      <c r="C154" s="468" t="s">
        <v>648</v>
      </c>
      <c r="D154" s="469">
        <v>575</v>
      </c>
      <c r="E154" s="381" t="s">
        <v>1125</v>
      </c>
      <c r="F154" s="369" t="s">
        <v>1126</v>
      </c>
      <c r="G154" s="381" t="s">
        <v>1127</v>
      </c>
      <c r="H154" s="470" t="s">
        <v>979</v>
      </c>
      <c r="I154" s="468"/>
      <c r="J154" s="468"/>
      <c r="K154" s="471"/>
      <c r="L154" s="468"/>
    </row>
    <row r="155" spans="1:12" s="472" customFormat="1" ht="18" customHeight="1">
      <c r="A155" s="628">
        <v>147</v>
      </c>
      <c r="B155" s="483" t="s">
        <v>1325</v>
      </c>
      <c r="C155" s="468" t="s">
        <v>648</v>
      </c>
      <c r="D155" s="469">
        <v>10000</v>
      </c>
      <c r="E155" s="381" t="s">
        <v>1373</v>
      </c>
      <c r="F155" s="369" t="s">
        <v>1374</v>
      </c>
      <c r="G155" s="381" t="s">
        <v>1375</v>
      </c>
      <c r="H155" s="483" t="s">
        <v>1001</v>
      </c>
      <c r="I155" s="468"/>
      <c r="J155" s="468"/>
      <c r="K155" s="471"/>
      <c r="L155" s="468"/>
    </row>
    <row r="156" spans="1:12" s="472" customFormat="1" ht="18" customHeight="1">
      <c r="A156" s="628">
        <v>148</v>
      </c>
      <c r="B156" s="483" t="s">
        <v>1376</v>
      </c>
      <c r="C156" s="468" t="s">
        <v>648</v>
      </c>
      <c r="D156" s="469">
        <v>10000</v>
      </c>
      <c r="E156" s="381" t="s">
        <v>1377</v>
      </c>
      <c r="F156" s="369" t="s">
        <v>1378</v>
      </c>
      <c r="G156" s="381" t="s">
        <v>1379</v>
      </c>
      <c r="H156" s="470" t="s">
        <v>983</v>
      </c>
      <c r="I156" s="468"/>
      <c r="J156" s="468"/>
      <c r="K156" s="471"/>
      <c r="L156" s="468"/>
    </row>
    <row r="157" spans="1:12" s="472" customFormat="1" ht="18" customHeight="1">
      <c r="A157" s="628">
        <v>149</v>
      </c>
      <c r="B157" s="483" t="s">
        <v>1376</v>
      </c>
      <c r="C157" s="468" t="s">
        <v>648</v>
      </c>
      <c r="D157" s="469">
        <v>10000</v>
      </c>
      <c r="E157" s="381" t="s">
        <v>1380</v>
      </c>
      <c r="F157" s="369" t="s">
        <v>1381</v>
      </c>
      <c r="G157" s="381" t="s">
        <v>1382</v>
      </c>
      <c r="H157" s="470" t="s">
        <v>979</v>
      </c>
      <c r="I157" s="468"/>
      <c r="J157" s="468"/>
      <c r="K157" s="471"/>
      <c r="L157" s="468"/>
    </row>
    <row r="158" spans="1:12" s="472" customFormat="1" ht="18" customHeight="1">
      <c r="A158" s="628">
        <v>150</v>
      </c>
      <c r="B158" s="483" t="s">
        <v>1376</v>
      </c>
      <c r="C158" s="468" t="s">
        <v>648</v>
      </c>
      <c r="D158" s="469">
        <v>2000</v>
      </c>
      <c r="E158" s="381" t="s">
        <v>1067</v>
      </c>
      <c r="F158" s="369" t="s">
        <v>1068</v>
      </c>
      <c r="G158" s="381" t="s">
        <v>1069</v>
      </c>
      <c r="H158" s="470" t="s">
        <v>979</v>
      </c>
      <c r="I158" s="468"/>
      <c r="J158" s="468"/>
      <c r="K158" s="471"/>
      <c r="L158" s="468"/>
    </row>
    <row r="159" spans="1:12" s="472" customFormat="1" ht="18" customHeight="1">
      <c r="A159" s="628">
        <v>151</v>
      </c>
      <c r="B159" s="483" t="s">
        <v>1376</v>
      </c>
      <c r="C159" s="468" t="s">
        <v>648</v>
      </c>
      <c r="D159" s="469">
        <v>5000</v>
      </c>
      <c r="E159" s="381" t="s">
        <v>1064</v>
      </c>
      <c r="F159" s="369" t="s">
        <v>1065</v>
      </c>
      <c r="G159" s="381" t="s">
        <v>1066</v>
      </c>
      <c r="H159" s="470" t="s">
        <v>979</v>
      </c>
      <c r="I159" s="468"/>
      <c r="J159" s="468"/>
      <c r="K159" s="471"/>
      <c r="L159" s="468"/>
    </row>
    <row r="160" spans="1:12" s="472" customFormat="1" ht="18" customHeight="1">
      <c r="A160" s="628">
        <v>152</v>
      </c>
      <c r="B160" s="483" t="s">
        <v>1376</v>
      </c>
      <c r="C160" s="468" t="s">
        <v>648</v>
      </c>
      <c r="D160" s="469">
        <v>20000</v>
      </c>
      <c r="E160" s="381" t="s">
        <v>1383</v>
      </c>
      <c r="F160" s="369" t="s">
        <v>522</v>
      </c>
      <c r="G160" s="381" t="s">
        <v>982</v>
      </c>
      <c r="H160" s="470" t="s">
        <v>983</v>
      </c>
      <c r="I160" s="468"/>
      <c r="J160" s="468"/>
      <c r="K160" s="471"/>
      <c r="L160" s="468"/>
    </row>
    <row r="161" spans="1:12" s="472" customFormat="1" ht="18" customHeight="1">
      <c r="A161" s="628">
        <v>153</v>
      </c>
      <c r="B161" s="483" t="s">
        <v>1376</v>
      </c>
      <c r="C161" s="468" t="s">
        <v>648</v>
      </c>
      <c r="D161" s="469">
        <v>2000</v>
      </c>
      <c r="E161" s="381" t="s">
        <v>1384</v>
      </c>
      <c r="F161" s="369" t="s">
        <v>1385</v>
      </c>
      <c r="G161" s="381" t="s">
        <v>1386</v>
      </c>
      <c r="H161" s="470" t="s">
        <v>983</v>
      </c>
      <c r="I161" s="468"/>
      <c r="J161" s="468"/>
      <c r="K161" s="471"/>
      <c r="L161" s="468"/>
    </row>
    <row r="162" spans="1:12" s="472" customFormat="1" ht="18" customHeight="1">
      <c r="A162" s="628">
        <v>154</v>
      </c>
      <c r="B162" s="483" t="s">
        <v>1376</v>
      </c>
      <c r="C162" s="468" t="s">
        <v>648</v>
      </c>
      <c r="D162" s="469">
        <v>5000</v>
      </c>
      <c r="E162" s="381" t="s">
        <v>1387</v>
      </c>
      <c r="F162" s="369" t="s">
        <v>1388</v>
      </c>
      <c r="G162" s="381" t="s">
        <v>1389</v>
      </c>
      <c r="H162" s="483" t="s">
        <v>1001</v>
      </c>
      <c r="I162" s="468"/>
      <c r="J162" s="468"/>
      <c r="K162" s="471"/>
      <c r="L162" s="468"/>
    </row>
    <row r="163" spans="1:12" s="472" customFormat="1" ht="18" customHeight="1">
      <c r="A163" s="628">
        <v>155</v>
      </c>
      <c r="B163" s="483" t="s">
        <v>1376</v>
      </c>
      <c r="C163" s="468" t="s">
        <v>648</v>
      </c>
      <c r="D163" s="469">
        <v>5000</v>
      </c>
      <c r="E163" s="381" t="s">
        <v>1390</v>
      </c>
      <c r="F163" s="369" t="s">
        <v>1391</v>
      </c>
      <c r="G163" s="381" t="s">
        <v>1392</v>
      </c>
      <c r="H163" s="483" t="s">
        <v>1001</v>
      </c>
      <c r="I163" s="468"/>
      <c r="J163" s="468"/>
      <c r="K163" s="471"/>
      <c r="L163" s="468"/>
    </row>
    <row r="164" spans="1:12" s="472" customFormat="1" ht="18" customHeight="1">
      <c r="A164" s="628">
        <v>156</v>
      </c>
      <c r="B164" s="483" t="s">
        <v>1376</v>
      </c>
      <c r="C164" s="468" t="s">
        <v>648</v>
      </c>
      <c r="D164" s="469">
        <v>2000</v>
      </c>
      <c r="E164" s="381" t="s">
        <v>1393</v>
      </c>
      <c r="F164" s="369" t="s">
        <v>1394</v>
      </c>
      <c r="G164" s="381" t="s">
        <v>1395</v>
      </c>
      <c r="H164" s="483" t="s">
        <v>1001</v>
      </c>
      <c r="I164" s="468"/>
      <c r="J164" s="468"/>
      <c r="K164" s="471"/>
      <c r="L164" s="468"/>
    </row>
    <row r="165" spans="1:12" s="472" customFormat="1" ht="18" customHeight="1">
      <c r="A165" s="628">
        <v>157</v>
      </c>
      <c r="B165" s="483" t="s">
        <v>1376</v>
      </c>
      <c r="C165" s="468" t="s">
        <v>648</v>
      </c>
      <c r="D165" s="469">
        <v>29999.1</v>
      </c>
      <c r="E165" s="381" t="s">
        <v>1396</v>
      </c>
      <c r="F165" s="369" t="s">
        <v>1397</v>
      </c>
      <c r="G165" s="381" t="s">
        <v>1398</v>
      </c>
      <c r="H165" s="470" t="s">
        <v>979</v>
      </c>
      <c r="I165" s="468"/>
      <c r="J165" s="468"/>
      <c r="K165" s="471"/>
      <c r="L165" s="468"/>
    </row>
    <row r="166" spans="1:12" s="472" customFormat="1" ht="18" customHeight="1">
      <c r="A166" s="628">
        <v>158</v>
      </c>
      <c r="B166" s="483" t="s">
        <v>1376</v>
      </c>
      <c r="C166" s="468" t="s">
        <v>648</v>
      </c>
      <c r="D166" s="469">
        <v>5000</v>
      </c>
      <c r="E166" s="381" t="s">
        <v>1100</v>
      </c>
      <c r="F166" s="369" t="s">
        <v>1101</v>
      </c>
      <c r="G166" s="381" t="s">
        <v>1102</v>
      </c>
      <c r="H166" s="470" t="s">
        <v>979</v>
      </c>
      <c r="I166" s="468"/>
      <c r="J166" s="468"/>
      <c r="K166" s="471"/>
      <c r="L166" s="468"/>
    </row>
    <row r="167" spans="1:12" s="472" customFormat="1" ht="18" customHeight="1">
      <c r="A167" s="628">
        <v>159</v>
      </c>
      <c r="B167" s="483" t="s">
        <v>1376</v>
      </c>
      <c r="C167" s="468" t="s">
        <v>648</v>
      </c>
      <c r="D167" s="469">
        <v>25000</v>
      </c>
      <c r="E167" s="381" t="s">
        <v>1399</v>
      </c>
      <c r="F167" s="369" t="s">
        <v>1400</v>
      </c>
      <c r="G167" s="381" t="s">
        <v>1401</v>
      </c>
      <c r="H167" s="470" t="s">
        <v>979</v>
      </c>
      <c r="I167" s="468"/>
      <c r="J167" s="468"/>
      <c r="K167" s="471"/>
      <c r="L167" s="468"/>
    </row>
    <row r="168" spans="1:12" s="472" customFormat="1" ht="18" customHeight="1">
      <c r="A168" s="628">
        <v>160</v>
      </c>
      <c r="B168" s="483" t="s">
        <v>1376</v>
      </c>
      <c r="C168" s="468" t="s">
        <v>648</v>
      </c>
      <c r="D168" s="469">
        <v>500</v>
      </c>
      <c r="E168" s="381" t="s">
        <v>976</v>
      </c>
      <c r="F168" s="369" t="s">
        <v>977</v>
      </c>
      <c r="G168" s="381" t="s">
        <v>978</v>
      </c>
      <c r="H168" s="470" t="s">
        <v>979</v>
      </c>
      <c r="I168" s="468"/>
      <c r="J168" s="468"/>
      <c r="K168" s="471"/>
      <c r="L168" s="468"/>
    </row>
    <row r="169" spans="1:12" s="472" customFormat="1" ht="18" customHeight="1">
      <c r="A169" s="628">
        <v>161</v>
      </c>
      <c r="B169" s="483" t="s">
        <v>1402</v>
      </c>
      <c r="C169" s="468" t="s">
        <v>648</v>
      </c>
      <c r="D169" s="469">
        <v>2000</v>
      </c>
      <c r="E169" s="381" t="s">
        <v>1403</v>
      </c>
      <c r="F169" s="369" t="s">
        <v>564</v>
      </c>
      <c r="G169" s="381" t="s">
        <v>1404</v>
      </c>
      <c r="H169" s="470" t="s">
        <v>979</v>
      </c>
      <c r="I169" s="468"/>
      <c r="J169" s="468"/>
      <c r="K169" s="471"/>
      <c r="L169" s="468"/>
    </row>
    <row r="170" spans="1:12" s="472" customFormat="1" ht="18" customHeight="1">
      <c r="A170" s="628">
        <v>162</v>
      </c>
      <c r="B170" s="483" t="s">
        <v>1402</v>
      </c>
      <c r="C170" s="468" t="s">
        <v>648</v>
      </c>
      <c r="D170" s="469">
        <v>2000</v>
      </c>
      <c r="E170" s="381" t="s">
        <v>1405</v>
      </c>
      <c r="F170" s="369" t="s">
        <v>524</v>
      </c>
      <c r="G170" s="381" t="s">
        <v>1406</v>
      </c>
      <c r="H170" s="470" t="s">
        <v>983</v>
      </c>
      <c r="I170" s="468"/>
      <c r="J170" s="468"/>
      <c r="K170" s="471"/>
      <c r="L170" s="468"/>
    </row>
    <row r="171" spans="1:12" s="472" customFormat="1" ht="18" customHeight="1">
      <c r="A171" s="628">
        <v>163</v>
      </c>
      <c r="B171" s="483" t="s">
        <v>1402</v>
      </c>
      <c r="C171" s="468" t="s">
        <v>648</v>
      </c>
      <c r="D171" s="469">
        <v>4000</v>
      </c>
      <c r="E171" s="381" t="s">
        <v>1407</v>
      </c>
      <c r="F171" s="369" t="s">
        <v>1408</v>
      </c>
      <c r="G171" s="381" t="s">
        <v>1409</v>
      </c>
      <c r="H171" s="470" t="s">
        <v>979</v>
      </c>
      <c r="I171" s="468"/>
      <c r="J171" s="468"/>
      <c r="K171" s="471"/>
      <c r="L171" s="468"/>
    </row>
    <row r="172" spans="1:12" s="472" customFormat="1" ht="18" customHeight="1">
      <c r="A172" s="628">
        <v>164</v>
      </c>
      <c r="B172" s="483" t="s">
        <v>1402</v>
      </c>
      <c r="C172" s="468" t="s">
        <v>648</v>
      </c>
      <c r="D172" s="469">
        <v>14995</v>
      </c>
      <c r="E172" s="381" t="s">
        <v>1410</v>
      </c>
      <c r="F172" s="369" t="s">
        <v>1411</v>
      </c>
      <c r="G172" s="381" t="s">
        <v>1412</v>
      </c>
      <c r="H172" s="470" t="s">
        <v>979</v>
      </c>
      <c r="I172" s="468"/>
      <c r="J172" s="468"/>
      <c r="K172" s="471"/>
      <c r="L172" s="468"/>
    </row>
    <row r="173" spans="1:12" s="472" customFormat="1" ht="18" customHeight="1">
      <c r="A173" s="628">
        <v>165</v>
      </c>
      <c r="B173" s="483" t="s">
        <v>1402</v>
      </c>
      <c r="C173" s="468" t="s">
        <v>648</v>
      </c>
      <c r="D173" s="469">
        <v>4000</v>
      </c>
      <c r="E173" s="381" t="s">
        <v>1413</v>
      </c>
      <c r="F173" s="369" t="s">
        <v>1414</v>
      </c>
      <c r="G173" s="381" t="s">
        <v>1415</v>
      </c>
      <c r="H173" s="470" t="s">
        <v>979</v>
      </c>
      <c r="I173" s="468"/>
      <c r="J173" s="468"/>
      <c r="K173" s="471"/>
      <c r="L173" s="468"/>
    </row>
    <row r="174" spans="1:12" s="472" customFormat="1" ht="18" customHeight="1">
      <c r="A174" s="628">
        <v>166</v>
      </c>
      <c r="B174" s="483" t="s">
        <v>1402</v>
      </c>
      <c r="C174" s="468" t="s">
        <v>648</v>
      </c>
      <c r="D174" s="469">
        <v>5000</v>
      </c>
      <c r="E174" s="381" t="s">
        <v>1416</v>
      </c>
      <c r="F174" s="369" t="s">
        <v>1417</v>
      </c>
      <c r="G174" s="381" t="s">
        <v>1418</v>
      </c>
      <c r="H174" s="470" t="s">
        <v>979</v>
      </c>
      <c r="I174" s="468"/>
      <c r="J174" s="468"/>
      <c r="K174" s="471"/>
      <c r="L174" s="468"/>
    </row>
    <row r="175" spans="1:12" s="472" customFormat="1" ht="18" customHeight="1">
      <c r="A175" s="628">
        <v>167</v>
      </c>
      <c r="B175" s="483" t="s">
        <v>1402</v>
      </c>
      <c r="C175" s="468" t="s">
        <v>648</v>
      </c>
      <c r="D175" s="469">
        <v>3000</v>
      </c>
      <c r="E175" s="381" t="s">
        <v>1419</v>
      </c>
      <c r="F175" s="369" t="s">
        <v>1420</v>
      </c>
      <c r="G175" s="381" t="s">
        <v>1421</v>
      </c>
      <c r="H175" s="470" t="s">
        <v>979</v>
      </c>
      <c r="I175" s="468"/>
      <c r="J175" s="468"/>
      <c r="K175" s="471"/>
      <c r="L175" s="468"/>
    </row>
    <row r="176" spans="1:12" s="472" customFormat="1" ht="18" customHeight="1">
      <c r="A176" s="628">
        <v>168</v>
      </c>
      <c r="B176" s="483" t="s">
        <v>1422</v>
      </c>
      <c r="C176" s="468" t="s">
        <v>648</v>
      </c>
      <c r="D176" s="469">
        <v>5000</v>
      </c>
      <c r="E176" s="381" t="s">
        <v>1423</v>
      </c>
      <c r="F176" s="369" t="s">
        <v>1424</v>
      </c>
      <c r="G176" s="381" t="s">
        <v>1425</v>
      </c>
      <c r="H176" s="470" t="s">
        <v>983</v>
      </c>
      <c r="I176" s="468"/>
      <c r="J176" s="468"/>
      <c r="K176" s="471"/>
      <c r="L176" s="468"/>
    </row>
    <row r="177" spans="1:12" s="472" customFormat="1" ht="18" customHeight="1">
      <c r="A177" s="628">
        <v>169</v>
      </c>
      <c r="B177" s="483" t="s">
        <v>1422</v>
      </c>
      <c r="C177" s="468" t="s">
        <v>648</v>
      </c>
      <c r="D177" s="469">
        <v>50000</v>
      </c>
      <c r="E177" s="381" t="s">
        <v>1426</v>
      </c>
      <c r="F177" s="369" t="s">
        <v>1427</v>
      </c>
      <c r="G177" s="381" t="s">
        <v>1428</v>
      </c>
      <c r="H177" s="470" t="s">
        <v>979</v>
      </c>
      <c r="I177" s="468"/>
      <c r="J177" s="468"/>
      <c r="K177" s="471"/>
      <c r="L177" s="468"/>
    </row>
    <row r="178" spans="1:12" s="472" customFormat="1" ht="18" customHeight="1">
      <c r="A178" s="628">
        <v>170</v>
      </c>
      <c r="B178" s="483" t="s">
        <v>1422</v>
      </c>
      <c r="C178" s="468" t="s">
        <v>648</v>
      </c>
      <c r="D178" s="469">
        <v>14987</v>
      </c>
      <c r="E178" s="381" t="s">
        <v>1429</v>
      </c>
      <c r="F178" s="369" t="s">
        <v>1430</v>
      </c>
      <c r="G178" s="381" t="s">
        <v>1431</v>
      </c>
      <c r="H178" s="470" t="s">
        <v>979</v>
      </c>
      <c r="I178" s="468"/>
      <c r="J178" s="468"/>
      <c r="K178" s="471"/>
      <c r="L178" s="468"/>
    </row>
    <row r="179" spans="1:12" s="472" customFormat="1" ht="18" customHeight="1">
      <c r="A179" s="628">
        <v>171</v>
      </c>
      <c r="B179" s="483" t="s">
        <v>1422</v>
      </c>
      <c r="C179" s="468" t="s">
        <v>648</v>
      </c>
      <c r="D179" s="469">
        <v>870</v>
      </c>
      <c r="E179" s="381" t="s">
        <v>1275</v>
      </c>
      <c r="F179" s="375">
        <v>60001040389</v>
      </c>
      <c r="G179" s="381" t="s">
        <v>1276</v>
      </c>
      <c r="H179" s="470" t="s">
        <v>1274</v>
      </c>
      <c r="I179" s="468"/>
      <c r="J179" s="468"/>
      <c r="K179" s="471"/>
      <c r="L179" s="468"/>
    </row>
    <row r="180" spans="1:12" s="472" customFormat="1" ht="18" customHeight="1">
      <c r="A180" s="628">
        <v>172</v>
      </c>
      <c r="B180" s="483" t="s">
        <v>1422</v>
      </c>
      <c r="C180" s="468" t="s">
        <v>648</v>
      </c>
      <c r="D180" s="469">
        <v>9993</v>
      </c>
      <c r="E180" s="381" t="s">
        <v>1432</v>
      </c>
      <c r="F180" s="369" t="s">
        <v>1433</v>
      </c>
      <c r="G180" s="381" t="s">
        <v>1434</v>
      </c>
      <c r="H180" s="470" t="s">
        <v>983</v>
      </c>
      <c r="I180" s="468"/>
      <c r="J180" s="468"/>
      <c r="K180" s="471"/>
      <c r="L180" s="468"/>
    </row>
    <row r="181" spans="1:12" s="472" customFormat="1" ht="18" customHeight="1">
      <c r="A181" s="628">
        <v>173</v>
      </c>
      <c r="B181" s="483" t="s">
        <v>1422</v>
      </c>
      <c r="C181" s="468" t="s">
        <v>648</v>
      </c>
      <c r="D181" s="469">
        <v>4620</v>
      </c>
      <c r="E181" s="381" t="s">
        <v>1435</v>
      </c>
      <c r="F181" s="369" t="s">
        <v>1436</v>
      </c>
      <c r="G181" s="381" t="s">
        <v>1437</v>
      </c>
      <c r="H181" s="470" t="s">
        <v>983</v>
      </c>
      <c r="I181" s="468"/>
      <c r="J181" s="468"/>
      <c r="K181" s="471"/>
      <c r="L181" s="468"/>
    </row>
    <row r="182" spans="1:12" s="472" customFormat="1" ht="18" customHeight="1">
      <c r="A182" s="628">
        <v>174</v>
      </c>
      <c r="B182" s="483" t="s">
        <v>1422</v>
      </c>
      <c r="C182" s="468" t="s">
        <v>648</v>
      </c>
      <c r="D182" s="469">
        <v>6000</v>
      </c>
      <c r="E182" s="381" t="s">
        <v>1438</v>
      </c>
      <c r="F182" s="369" t="s">
        <v>1439</v>
      </c>
      <c r="G182" s="381" t="s">
        <v>1440</v>
      </c>
      <c r="H182" s="470" t="s">
        <v>1092</v>
      </c>
      <c r="I182" s="468"/>
      <c r="J182" s="468"/>
      <c r="K182" s="471"/>
      <c r="L182" s="468"/>
    </row>
    <row r="183" spans="1:12" s="472" customFormat="1" ht="18" customHeight="1">
      <c r="A183" s="628">
        <v>175</v>
      </c>
      <c r="B183" s="483" t="s">
        <v>1441</v>
      </c>
      <c r="C183" s="468" t="s">
        <v>648</v>
      </c>
      <c r="D183" s="469">
        <v>1000</v>
      </c>
      <c r="E183" s="381" t="s">
        <v>1442</v>
      </c>
      <c r="F183" s="369" t="s">
        <v>1443</v>
      </c>
      <c r="G183" s="381" t="s">
        <v>1444</v>
      </c>
      <c r="H183" s="470" t="s">
        <v>979</v>
      </c>
      <c r="I183" s="468"/>
      <c r="J183" s="468"/>
      <c r="K183" s="471"/>
      <c r="L183" s="468"/>
    </row>
    <row r="184" spans="1:12" s="472" customFormat="1" ht="18" customHeight="1">
      <c r="A184" s="628">
        <v>176</v>
      </c>
      <c r="B184" s="483" t="s">
        <v>1441</v>
      </c>
      <c r="C184" s="468" t="s">
        <v>648</v>
      </c>
      <c r="D184" s="469">
        <v>2000</v>
      </c>
      <c r="E184" s="381" t="s">
        <v>1445</v>
      </c>
      <c r="F184" s="369" t="s">
        <v>1446</v>
      </c>
      <c r="G184" s="381" t="s">
        <v>1447</v>
      </c>
      <c r="H184" s="470" t="s">
        <v>979</v>
      </c>
      <c r="I184" s="468"/>
      <c r="J184" s="468"/>
      <c r="K184" s="471"/>
      <c r="L184" s="468"/>
    </row>
    <row r="185" spans="1:12" s="472" customFormat="1" ht="18" customHeight="1">
      <c r="A185" s="628">
        <v>177</v>
      </c>
      <c r="B185" s="483" t="s">
        <v>1441</v>
      </c>
      <c r="C185" s="468" t="s">
        <v>648</v>
      </c>
      <c r="D185" s="469">
        <v>60000</v>
      </c>
      <c r="E185" s="381" t="s">
        <v>1448</v>
      </c>
      <c r="F185" s="369" t="s">
        <v>1449</v>
      </c>
      <c r="G185" s="381" t="s">
        <v>1450</v>
      </c>
      <c r="H185" s="470" t="s">
        <v>983</v>
      </c>
      <c r="I185" s="468"/>
      <c r="J185" s="468"/>
      <c r="K185" s="471"/>
      <c r="L185" s="468"/>
    </row>
    <row r="186" spans="1:12" s="472" customFormat="1" ht="18" customHeight="1">
      <c r="A186" s="628">
        <v>178</v>
      </c>
      <c r="B186" s="483" t="s">
        <v>1451</v>
      </c>
      <c r="C186" s="468" t="s">
        <v>648</v>
      </c>
      <c r="D186" s="469">
        <v>2000</v>
      </c>
      <c r="E186" s="381" t="s">
        <v>1452</v>
      </c>
      <c r="F186" s="369" t="s">
        <v>1453</v>
      </c>
      <c r="G186" s="381" t="s">
        <v>1454</v>
      </c>
      <c r="H186" s="470" t="s">
        <v>983</v>
      </c>
      <c r="I186" s="468"/>
      <c r="J186" s="468"/>
      <c r="K186" s="471"/>
      <c r="L186" s="468"/>
    </row>
    <row r="187" spans="1:12" s="472" customFormat="1" ht="18" customHeight="1">
      <c r="A187" s="628">
        <v>179</v>
      </c>
      <c r="B187" s="483" t="s">
        <v>1451</v>
      </c>
      <c r="C187" s="468" t="s">
        <v>648</v>
      </c>
      <c r="D187" s="469">
        <v>2000</v>
      </c>
      <c r="E187" s="381" t="s">
        <v>1455</v>
      </c>
      <c r="F187" s="369" t="s">
        <v>1456</v>
      </c>
      <c r="G187" s="381" t="s">
        <v>1457</v>
      </c>
      <c r="H187" s="470" t="s">
        <v>983</v>
      </c>
      <c r="I187" s="468"/>
      <c r="J187" s="468"/>
      <c r="K187" s="471"/>
      <c r="L187" s="468"/>
    </row>
    <row r="188" spans="1:12" s="472" customFormat="1" ht="18" customHeight="1">
      <c r="A188" s="628">
        <v>180</v>
      </c>
      <c r="B188" s="483" t="s">
        <v>1451</v>
      </c>
      <c r="C188" s="468" t="s">
        <v>648</v>
      </c>
      <c r="D188" s="469">
        <v>29969</v>
      </c>
      <c r="E188" s="381" t="s">
        <v>1458</v>
      </c>
      <c r="F188" s="369" t="s">
        <v>1459</v>
      </c>
      <c r="G188" s="381" t="s">
        <v>1460</v>
      </c>
      <c r="H188" s="470" t="s">
        <v>979</v>
      </c>
      <c r="I188" s="468"/>
      <c r="J188" s="468"/>
      <c r="K188" s="471"/>
      <c r="L188" s="468"/>
    </row>
    <row r="189" spans="1:12" s="472" customFormat="1" ht="18" customHeight="1">
      <c r="A189" s="628">
        <v>181</v>
      </c>
      <c r="B189" s="483" t="s">
        <v>1451</v>
      </c>
      <c r="C189" s="468" t="s">
        <v>648</v>
      </c>
      <c r="D189" s="469">
        <v>3000</v>
      </c>
      <c r="E189" s="381" t="s">
        <v>1018</v>
      </c>
      <c r="F189" s="369" t="s">
        <v>540</v>
      </c>
      <c r="G189" s="381" t="s">
        <v>1019</v>
      </c>
      <c r="H189" s="470" t="s">
        <v>979</v>
      </c>
      <c r="I189" s="468"/>
      <c r="J189" s="468"/>
      <c r="K189" s="471"/>
      <c r="L189" s="468"/>
    </row>
    <row r="190" spans="1:12" s="472" customFormat="1" ht="18" customHeight="1">
      <c r="A190" s="628">
        <v>182</v>
      </c>
      <c r="B190" s="483" t="s">
        <v>1451</v>
      </c>
      <c r="C190" s="468" t="s">
        <v>648</v>
      </c>
      <c r="D190" s="469">
        <v>10000</v>
      </c>
      <c r="E190" s="381" t="s">
        <v>1461</v>
      </c>
      <c r="F190" s="369" t="s">
        <v>1462</v>
      </c>
      <c r="G190" s="381" t="s">
        <v>1463</v>
      </c>
      <c r="H190" s="470" t="s">
        <v>979</v>
      </c>
      <c r="I190" s="468"/>
      <c r="J190" s="468"/>
      <c r="K190" s="471"/>
      <c r="L190" s="468"/>
    </row>
    <row r="191" spans="1:12" s="472" customFormat="1" ht="18" customHeight="1">
      <c r="A191" s="628">
        <v>183</v>
      </c>
      <c r="B191" s="483" t="s">
        <v>1451</v>
      </c>
      <c r="C191" s="468" t="s">
        <v>648</v>
      </c>
      <c r="D191" s="469">
        <v>800</v>
      </c>
      <c r="E191" s="381" t="s">
        <v>1464</v>
      </c>
      <c r="F191" s="369" t="s">
        <v>1465</v>
      </c>
      <c r="G191" s="381" t="s">
        <v>1466</v>
      </c>
      <c r="H191" s="470" t="s">
        <v>979</v>
      </c>
      <c r="I191" s="468"/>
      <c r="J191" s="468"/>
      <c r="K191" s="471"/>
      <c r="L191" s="468"/>
    </row>
    <row r="192" spans="1:12" s="472" customFormat="1" ht="18" customHeight="1">
      <c r="A192" s="628">
        <v>184</v>
      </c>
      <c r="B192" s="483" t="s">
        <v>1451</v>
      </c>
      <c r="C192" s="468" t="s">
        <v>648</v>
      </c>
      <c r="D192" s="469">
        <v>10000</v>
      </c>
      <c r="E192" s="381" t="s">
        <v>1467</v>
      </c>
      <c r="F192" s="369" t="s">
        <v>1468</v>
      </c>
      <c r="G192" s="381" t="s">
        <v>1469</v>
      </c>
      <c r="H192" s="470" t="s">
        <v>979</v>
      </c>
      <c r="I192" s="468"/>
      <c r="J192" s="468"/>
      <c r="K192" s="471"/>
      <c r="L192" s="468"/>
    </row>
    <row r="193" spans="1:12" s="472" customFormat="1" ht="18" customHeight="1">
      <c r="A193" s="628">
        <v>185</v>
      </c>
      <c r="B193" s="483" t="s">
        <v>1451</v>
      </c>
      <c r="C193" s="468" t="s">
        <v>648</v>
      </c>
      <c r="D193" s="469">
        <v>5995.8</v>
      </c>
      <c r="E193" s="381" t="s">
        <v>1470</v>
      </c>
      <c r="F193" s="369" t="s">
        <v>1471</v>
      </c>
      <c r="G193" s="381" t="s">
        <v>1472</v>
      </c>
      <c r="H193" s="470" t="s">
        <v>983</v>
      </c>
      <c r="I193" s="468"/>
      <c r="J193" s="468"/>
      <c r="K193" s="471"/>
      <c r="L193" s="468"/>
    </row>
    <row r="194" spans="1:12" s="472" customFormat="1" ht="18" customHeight="1">
      <c r="A194" s="628">
        <v>186</v>
      </c>
      <c r="B194" s="483" t="s">
        <v>1451</v>
      </c>
      <c r="C194" s="468" t="s">
        <v>648</v>
      </c>
      <c r="D194" s="469">
        <v>2000</v>
      </c>
      <c r="E194" s="381" t="s">
        <v>1473</v>
      </c>
      <c r="F194" s="369" t="s">
        <v>1474</v>
      </c>
      <c r="G194" s="381" t="s">
        <v>1475</v>
      </c>
      <c r="H194" s="470" t="s">
        <v>983</v>
      </c>
      <c r="I194" s="468"/>
      <c r="J194" s="468"/>
      <c r="K194" s="471"/>
      <c r="L194" s="468"/>
    </row>
    <row r="195" spans="1:12" s="472" customFormat="1" ht="18" customHeight="1">
      <c r="A195" s="628">
        <v>187</v>
      </c>
      <c r="B195" s="483" t="s">
        <v>1451</v>
      </c>
      <c r="C195" s="468" t="s">
        <v>648</v>
      </c>
      <c r="D195" s="469">
        <v>2448.29</v>
      </c>
      <c r="E195" s="381" t="s">
        <v>1476</v>
      </c>
      <c r="F195" s="369" t="s">
        <v>1477</v>
      </c>
      <c r="G195" s="381" t="s">
        <v>1478</v>
      </c>
      <c r="H195" s="470" t="s">
        <v>983</v>
      </c>
      <c r="I195" s="468"/>
      <c r="J195" s="468"/>
      <c r="K195" s="471"/>
      <c r="L195" s="468"/>
    </row>
    <row r="196" spans="1:12" s="472" customFormat="1" ht="18" customHeight="1">
      <c r="A196" s="628">
        <v>188</v>
      </c>
      <c r="B196" s="483" t="s">
        <v>1451</v>
      </c>
      <c r="C196" s="468" t="s">
        <v>648</v>
      </c>
      <c r="D196" s="469">
        <v>3000</v>
      </c>
      <c r="E196" s="381" t="s">
        <v>1479</v>
      </c>
      <c r="F196" s="369" t="s">
        <v>1480</v>
      </c>
      <c r="G196" s="381" t="s">
        <v>1481</v>
      </c>
      <c r="H196" s="470" t="s">
        <v>1001</v>
      </c>
      <c r="I196" s="468"/>
      <c r="J196" s="468"/>
      <c r="K196" s="471"/>
      <c r="L196" s="468"/>
    </row>
    <row r="197" spans="1:12" s="472" customFormat="1" ht="18" customHeight="1">
      <c r="A197" s="628">
        <v>189</v>
      </c>
      <c r="B197" s="484" t="s">
        <v>1482</v>
      </c>
      <c r="C197" s="468" t="s">
        <v>580</v>
      </c>
      <c r="D197" s="477">
        <v>500</v>
      </c>
      <c r="E197" s="485" t="s">
        <v>1483</v>
      </c>
      <c r="F197" s="445" t="s">
        <v>1484</v>
      </c>
      <c r="G197" s="479"/>
      <c r="H197" s="486"/>
      <c r="I197" s="487" t="s">
        <v>1485</v>
      </c>
      <c r="J197" s="468"/>
      <c r="K197" s="471"/>
      <c r="L197" s="468" t="s">
        <v>653</v>
      </c>
    </row>
    <row r="198" spans="1:12" s="472" customFormat="1" ht="18" customHeight="1">
      <c r="A198" s="628">
        <v>190</v>
      </c>
      <c r="B198" s="484" t="s">
        <v>1482</v>
      </c>
      <c r="C198" s="468" t="s">
        <v>580</v>
      </c>
      <c r="D198" s="477">
        <v>10000</v>
      </c>
      <c r="E198" s="485" t="s">
        <v>1188</v>
      </c>
      <c r="F198" s="445" t="s">
        <v>1486</v>
      </c>
      <c r="G198" s="479"/>
      <c r="H198" s="486"/>
      <c r="I198" s="487" t="s">
        <v>1487</v>
      </c>
      <c r="J198" s="468"/>
      <c r="K198" s="471"/>
      <c r="L198" s="468" t="s">
        <v>653</v>
      </c>
    </row>
    <row r="199" spans="1:12" s="472" customFormat="1" ht="18" customHeight="1">
      <c r="A199" s="628">
        <v>191</v>
      </c>
      <c r="B199" s="484" t="s">
        <v>1230</v>
      </c>
      <c r="C199" s="468" t="s">
        <v>580</v>
      </c>
      <c r="D199" s="477">
        <v>6000</v>
      </c>
      <c r="E199" s="485" t="s">
        <v>1488</v>
      </c>
      <c r="F199" s="445" t="s">
        <v>1489</v>
      </c>
      <c r="G199" s="479"/>
      <c r="H199" s="486"/>
      <c r="I199" s="487" t="s">
        <v>1490</v>
      </c>
      <c r="J199" s="468"/>
      <c r="K199" s="471"/>
      <c r="L199" s="468" t="s">
        <v>653</v>
      </c>
    </row>
    <row r="200" spans="1:12" s="472" customFormat="1" ht="18" customHeight="1">
      <c r="A200" s="628">
        <v>192</v>
      </c>
      <c r="B200" s="484" t="s">
        <v>1300</v>
      </c>
      <c r="C200" s="468" t="s">
        <v>580</v>
      </c>
      <c r="D200" s="477">
        <v>1936.66</v>
      </c>
      <c r="E200" s="485" t="s">
        <v>1491</v>
      </c>
      <c r="F200" s="445" t="s">
        <v>1492</v>
      </c>
      <c r="G200" s="479"/>
      <c r="H200" s="486"/>
      <c r="I200" s="487" t="s">
        <v>1493</v>
      </c>
      <c r="J200" s="468"/>
      <c r="K200" s="471"/>
      <c r="L200" s="468" t="s">
        <v>653</v>
      </c>
    </row>
    <row r="201" spans="1:12" s="472" customFormat="1" ht="18" customHeight="1">
      <c r="A201" s="628">
        <v>193</v>
      </c>
      <c r="B201" s="484" t="s">
        <v>1314</v>
      </c>
      <c r="C201" s="468" t="s">
        <v>580</v>
      </c>
      <c r="D201" s="477">
        <v>810</v>
      </c>
      <c r="E201" s="485" t="s">
        <v>1494</v>
      </c>
      <c r="F201" s="445" t="s">
        <v>1495</v>
      </c>
      <c r="G201" s="479"/>
      <c r="H201" s="486"/>
      <c r="I201" s="487" t="s">
        <v>1496</v>
      </c>
      <c r="J201" s="468"/>
      <c r="K201" s="471"/>
      <c r="L201" s="468" t="s">
        <v>653</v>
      </c>
    </row>
    <row r="202" spans="1:12" s="472" customFormat="1" ht="18" customHeight="1">
      <c r="A202" s="628">
        <v>194</v>
      </c>
      <c r="B202" s="484" t="s">
        <v>1314</v>
      </c>
      <c r="C202" s="468" t="s">
        <v>580</v>
      </c>
      <c r="D202" s="477">
        <v>810</v>
      </c>
      <c r="E202" s="485" t="s">
        <v>1497</v>
      </c>
      <c r="F202" s="445" t="s">
        <v>1498</v>
      </c>
      <c r="G202" s="479"/>
      <c r="H202" s="486"/>
      <c r="I202" s="487" t="s">
        <v>1499</v>
      </c>
      <c r="J202" s="468"/>
      <c r="K202" s="471"/>
      <c r="L202" s="468" t="s">
        <v>653</v>
      </c>
    </row>
    <row r="203" spans="1:12" s="472" customFormat="1" ht="18" customHeight="1">
      <c r="A203" s="628">
        <v>195</v>
      </c>
      <c r="B203" s="484" t="s">
        <v>1500</v>
      </c>
      <c r="C203" s="468" t="s">
        <v>580</v>
      </c>
      <c r="D203" s="477">
        <v>790</v>
      </c>
      <c r="E203" s="485" t="s">
        <v>1501</v>
      </c>
      <c r="F203" s="445" t="s">
        <v>1502</v>
      </c>
      <c r="G203" s="479"/>
      <c r="H203" s="486"/>
      <c r="I203" s="487" t="s">
        <v>1503</v>
      </c>
      <c r="J203" s="468"/>
      <c r="K203" s="471"/>
      <c r="L203" s="468" t="s">
        <v>653</v>
      </c>
    </row>
    <row r="204" spans="1:12" s="472" customFormat="1" ht="18" customHeight="1">
      <c r="A204" s="628">
        <v>196</v>
      </c>
      <c r="B204" s="484" t="s">
        <v>1376</v>
      </c>
      <c r="C204" s="468" t="s">
        <v>580</v>
      </c>
      <c r="D204" s="477">
        <v>750</v>
      </c>
      <c r="E204" s="485" t="s">
        <v>1504</v>
      </c>
      <c r="F204" s="445" t="s">
        <v>1505</v>
      </c>
      <c r="G204" s="479"/>
      <c r="H204" s="486"/>
      <c r="I204" s="487" t="s">
        <v>1506</v>
      </c>
      <c r="J204" s="468"/>
      <c r="K204" s="471"/>
      <c r="L204" s="468" t="s">
        <v>653</v>
      </c>
    </row>
    <row r="205" spans="1:12" s="472" customFormat="1" ht="18" customHeight="1">
      <c r="A205" s="628">
        <v>197</v>
      </c>
      <c r="B205" s="484" t="s">
        <v>1507</v>
      </c>
      <c r="C205" s="468" t="s">
        <v>580</v>
      </c>
      <c r="D205" s="477">
        <v>805</v>
      </c>
      <c r="E205" s="485" t="s">
        <v>1508</v>
      </c>
      <c r="F205" s="445" t="s">
        <v>1509</v>
      </c>
      <c r="G205" s="479"/>
      <c r="H205" s="486"/>
      <c r="I205" s="487" t="s">
        <v>1510</v>
      </c>
      <c r="J205" s="468"/>
      <c r="K205" s="471"/>
      <c r="L205" s="468" t="s">
        <v>653</v>
      </c>
    </row>
    <row r="206" spans="1:12" s="472" customFormat="1" ht="18" customHeight="1">
      <c r="A206" s="628">
        <v>198</v>
      </c>
      <c r="B206" s="484" t="s">
        <v>1402</v>
      </c>
      <c r="C206" s="468" t="s">
        <v>580</v>
      </c>
      <c r="D206" s="477">
        <v>750</v>
      </c>
      <c r="E206" s="485" t="s">
        <v>1511</v>
      </c>
      <c r="F206" s="445" t="s">
        <v>1512</v>
      </c>
      <c r="G206" s="479"/>
      <c r="H206" s="486"/>
      <c r="I206" s="487" t="s">
        <v>1513</v>
      </c>
      <c r="J206" s="468"/>
      <c r="K206" s="471"/>
      <c r="L206" s="468" t="s">
        <v>653</v>
      </c>
    </row>
    <row r="207" spans="1:12" s="472" customFormat="1" ht="18" customHeight="1">
      <c r="A207" s="628">
        <v>199</v>
      </c>
      <c r="B207" s="484" t="s">
        <v>1402</v>
      </c>
      <c r="C207" s="468" t="s">
        <v>580</v>
      </c>
      <c r="D207" s="477">
        <v>600</v>
      </c>
      <c r="E207" s="485" t="s">
        <v>1514</v>
      </c>
      <c r="F207" s="445" t="s">
        <v>1515</v>
      </c>
      <c r="G207" s="479"/>
      <c r="H207" s="486"/>
      <c r="I207" s="487" t="s">
        <v>1516</v>
      </c>
      <c r="J207" s="468"/>
      <c r="K207" s="471"/>
      <c r="L207" s="468" t="s">
        <v>653</v>
      </c>
    </row>
    <row r="208" spans="1:12" s="472" customFormat="1" ht="18" customHeight="1">
      <c r="A208" s="628">
        <v>200</v>
      </c>
      <c r="B208" s="484" t="s">
        <v>1402</v>
      </c>
      <c r="C208" s="468" t="s">
        <v>580</v>
      </c>
      <c r="D208" s="477">
        <v>600</v>
      </c>
      <c r="E208" s="485" t="s">
        <v>1517</v>
      </c>
      <c r="F208" s="445" t="s">
        <v>1518</v>
      </c>
      <c r="G208" s="479"/>
      <c r="H208" s="486"/>
      <c r="I208" s="487" t="s">
        <v>1519</v>
      </c>
      <c r="J208" s="468"/>
      <c r="K208" s="471"/>
      <c r="L208" s="468" t="s">
        <v>653</v>
      </c>
    </row>
    <row r="209" spans="1:138" s="472" customFormat="1" ht="18" customHeight="1">
      <c r="A209" s="628">
        <v>201</v>
      </c>
      <c r="B209" s="484" t="s">
        <v>1422</v>
      </c>
      <c r="C209" s="468" t="s">
        <v>580</v>
      </c>
      <c r="D209" s="477">
        <v>300</v>
      </c>
      <c r="E209" s="485" t="s">
        <v>1520</v>
      </c>
      <c r="F209" s="445" t="s">
        <v>1521</v>
      </c>
      <c r="G209" s="479"/>
      <c r="H209" s="486"/>
      <c r="I209" s="487" t="s">
        <v>1522</v>
      </c>
      <c r="J209" s="468"/>
      <c r="K209" s="471"/>
      <c r="L209" s="468" t="s">
        <v>653</v>
      </c>
    </row>
    <row r="210" spans="1:138" s="472" customFormat="1" ht="18" customHeight="1">
      <c r="A210" s="628">
        <v>202</v>
      </c>
      <c r="B210" s="484" t="s">
        <v>1422</v>
      </c>
      <c r="C210" s="468" t="s">
        <v>580</v>
      </c>
      <c r="D210" s="477">
        <v>300</v>
      </c>
      <c r="E210" s="485" t="s">
        <v>1523</v>
      </c>
      <c r="F210" s="445" t="s">
        <v>1524</v>
      </c>
      <c r="G210" s="479"/>
      <c r="H210" s="486"/>
      <c r="I210" s="487" t="s">
        <v>1522</v>
      </c>
      <c r="J210" s="468"/>
      <c r="K210" s="471"/>
      <c r="L210" s="468" t="s">
        <v>653</v>
      </c>
    </row>
    <row r="211" spans="1:138" s="472" customFormat="1" ht="18" customHeight="1">
      <c r="A211" s="628">
        <v>203</v>
      </c>
      <c r="B211" s="484" t="s">
        <v>1422</v>
      </c>
      <c r="C211" s="468" t="s">
        <v>580</v>
      </c>
      <c r="D211" s="477">
        <v>300</v>
      </c>
      <c r="E211" s="485" t="s">
        <v>1525</v>
      </c>
      <c r="F211" s="445" t="s">
        <v>1526</v>
      </c>
      <c r="G211" s="479"/>
      <c r="H211" s="486"/>
      <c r="I211" s="487" t="s">
        <v>1522</v>
      </c>
      <c r="J211" s="468"/>
      <c r="K211" s="471"/>
      <c r="L211" s="468" t="s">
        <v>653</v>
      </c>
    </row>
    <row r="212" spans="1:138" s="472" customFormat="1" ht="18" customHeight="1">
      <c r="A212" s="628">
        <v>204</v>
      </c>
      <c r="B212" s="484" t="s">
        <v>1422</v>
      </c>
      <c r="C212" s="468" t="s">
        <v>580</v>
      </c>
      <c r="D212" s="477">
        <v>300</v>
      </c>
      <c r="E212" s="485" t="s">
        <v>1527</v>
      </c>
      <c r="F212" s="445" t="s">
        <v>1528</v>
      </c>
      <c r="G212" s="479"/>
      <c r="H212" s="486"/>
      <c r="I212" s="487" t="s">
        <v>1522</v>
      </c>
      <c r="J212" s="468"/>
      <c r="K212" s="471"/>
      <c r="L212" s="468" t="s">
        <v>653</v>
      </c>
    </row>
    <row r="213" spans="1:138" s="490" customFormat="1" ht="18" customHeight="1">
      <c r="A213" s="628">
        <v>205</v>
      </c>
      <c r="B213" s="483" t="s">
        <v>1507</v>
      </c>
      <c r="C213" s="468" t="s">
        <v>648</v>
      </c>
      <c r="D213" s="469">
        <v>20000</v>
      </c>
      <c r="E213" s="381" t="s">
        <v>1529</v>
      </c>
      <c r="F213" s="469" t="s">
        <v>1530</v>
      </c>
      <c r="G213" s="381" t="s">
        <v>1531</v>
      </c>
      <c r="H213" s="470" t="s">
        <v>983</v>
      </c>
      <c r="I213" s="468"/>
      <c r="J213" s="468"/>
      <c r="K213" s="471"/>
      <c r="L213" s="468"/>
      <c r="M213" s="488"/>
      <c r="N213" s="488"/>
      <c r="O213" s="488"/>
      <c r="P213" s="488"/>
      <c r="Q213" s="488"/>
      <c r="R213" s="488"/>
      <c r="S213" s="488"/>
      <c r="T213" s="488"/>
      <c r="U213" s="488"/>
      <c r="V213" s="488"/>
      <c r="W213" s="488"/>
      <c r="X213" s="488"/>
      <c r="Y213" s="488"/>
      <c r="Z213" s="488"/>
      <c r="AA213" s="488"/>
      <c r="AB213" s="488"/>
      <c r="AC213" s="488"/>
      <c r="AD213" s="488"/>
      <c r="AE213" s="488"/>
      <c r="AF213" s="488"/>
      <c r="AG213" s="488"/>
      <c r="AH213" s="488"/>
      <c r="AI213" s="488"/>
      <c r="AJ213" s="488"/>
      <c r="AK213" s="488"/>
      <c r="AL213" s="488"/>
      <c r="AM213" s="488"/>
      <c r="AN213" s="488"/>
      <c r="AO213" s="488"/>
      <c r="AP213" s="488"/>
      <c r="AQ213" s="488"/>
      <c r="AR213" s="488"/>
      <c r="AS213" s="488"/>
      <c r="AT213" s="488"/>
      <c r="AU213" s="488"/>
      <c r="AV213" s="488"/>
      <c r="AW213" s="488"/>
      <c r="AX213" s="488"/>
      <c r="AY213" s="488"/>
      <c r="AZ213" s="488"/>
      <c r="BA213" s="488"/>
      <c r="BB213" s="488"/>
      <c r="BC213" s="488"/>
      <c r="BD213" s="488"/>
      <c r="BE213" s="488"/>
      <c r="BF213" s="488"/>
      <c r="BG213" s="488"/>
      <c r="BH213" s="488"/>
      <c r="BI213" s="488"/>
      <c r="BJ213" s="488"/>
      <c r="BK213" s="488"/>
      <c r="BL213" s="488"/>
      <c r="BM213" s="488"/>
      <c r="BN213" s="488"/>
      <c r="BO213" s="488"/>
      <c r="BP213" s="488"/>
      <c r="BQ213" s="488"/>
      <c r="BR213" s="488"/>
      <c r="BS213" s="488"/>
      <c r="BT213" s="488"/>
      <c r="BU213" s="488"/>
      <c r="BV213" s="488"/>
      <c r="BW213" s="488"/>
      <c r="BX213" s="488"/>
      <c r="BY213" s="488"/>
      <c r="BZ213" s="488"/>
      <c r="CA213" s="488"/>
      <c r="CB213" s="488"/>
      <c r="CC213" s="488"/>
      <c r="CD213" s="488"/>
      <c r="CE213" s="488"/>
      <c r="CF213" s="488"/>
      <c r="CG213" s="488"/>
      <c r="CH213" s="488"/>
      <c r="CI213" s="488"/>
      <c r="CJ213" s="488"/>
      <c r="CK213" s="488"/>
      <c r="CL213" s="488"/>
      <c r="CM213" s="488"/>
      <c r="CN213" s="488"/>
      <c r="CO213" s="488"/>
      <c r="CP213" s="488"/>
      <c r="CQ213" s="488"/>
      <c r="CR213" s="488"/>
      <c r="CS213" s="488"/>
      <c r="CT213" s="488"/>
      <c r="CU213" s="488"/>
      <c r="CV213" s="488"/>
      <c r="CW213" s="488"/>
      <c r="CX213" s="488"/>
      <c r="CY213" s="488"/>
      <c r="CZ213" s="488"/>
      <c r="DA213" s="488"/>
      <c r="DB213" s="488"/>
      <c r="DC213" s="488"/>
      <c r="DD213" s="488"/>
      <c r="DE213" s="488"/>
      <c r="DF213" s="488"/>
      <c r="DG213" s="488"/>
      <c r="DH213" s="488"/>
      <c r="DI213" s="488"/>
      <c r="DJ213" s="488"/>
      <c r="DK213" s="488"/>
      <c r="DL213" s="488"/>
      <c r="DM213" s="488"/>
      <c r="DN213" s="488"/>
      <c r="DO213" s="488"/>
      <c r="DP213" s="488"/>
      <c r="DQ213" s="488"/>
      <c r="DR213" s="488"/>
      <c r="DS213" s="488"/>
      <c r="DT213" s="488"/>
      <c r="DU213" s="488"/>
      <c r="DV213" s="488"/>
      <c r="DW213" s="488"/>
      <c r="DX213" s="488"/>
      <c r="DY213" s="488"/>
      <c r="DZ213" s="488"/>
      <c r="EA213" s="488"/>
      <c r="EB213" s="488"/>
      <c r="EC213" s="488"/>
      <c r="ED213" s="488"/>
      <c r="EE213" s="488"/>
      <c r="EF213" s="488"/>
      <c r="EG213" s="488"/>
      <c r="EH213" s="489"/>
    </row>
    <row r="214" spans="1:138" s="490" customFormat="1" ht="18" customHeight="1">
      <c r="A214" s="628">
        <v>206</v>
      </c>
      <c r="B214" s="483" t="s">
        <v>1507</v>
      </c>
      <c r="C214" s="468" t="s">
        <v>648</v>
      </c>
      <c r="D214" s="469">
        <v>3000</v>
      </c>
      <c r="E214" s="381" t="s">
        <v>1442</v>
      </c>
      <c r="F214" s="469" t="s">
        <v>1443</v>
      </c>
      <c r="G214" s="381" t="s">
        <v>1444</v>
      </c>
      <c r="H214" s="470" t="s">
        <v>979</v>
      </c>
      <c r="I214" s="468"/>
      <c r="J214" s="468"/>
      <c r="K214" s="471"/>
      <c r="L214" s="468"/>
      <c r="M214" s="488"/>
      <c r="N214" s="488"/>
      <c r="O214" s="488"/>
      <c r="P214" s="488"/>
      <c r="Q214" s="488"/>
      <c r="R214" s="488"/>
      <c r="S214" s="488"/>
      <c r="T214" s="488"/>
      <c r="U214" s="488"/>
      <c r="V214" s="488"/>
      <c r="W214" s="488"/>
      <c r="X214" s="488"/>
      <c r="Y214" s="488"/>
      <c r="Z214" s="488"/>
      <c r="AA214" s="488"/>
      <c r="AB214" s="488"/>
      <c r="AC214" s="488"/>
      <c r="AD214" s="488"/>
      <c r="AE214" s="488"/>
      <c r="AF214" s="488"/>
      <c r="AG214" s="488"/>
      <c r="AH214" s="488"/>
      <c r="AI214" s="488"/>
      <c r="AJ214" s="488"/>
      <c r="AK214" s="488"/>
      <c r="AL214" s="488"/>
      <c r="AM214" s="488"/>
      <c r="AN214" s="488"/>
      <c r="AO214" s="488"/>
      <c r="AP214" s="488"/>
      <c r="AQ214" s="488"/>
      <c r="AR214" s="488"/>
      <c r="AS214" s="488"/>
      <c r="AT214" s="488"/>
      <c r="AU214" s="488"/>
      <c r="AV214" s="488"/>
      <c r="AW214" s="488"/>
      <c r="AX214" s="488"/>
      <c r="AY214" s="488"/>
      <c r="AZ214" s="488"/>
      <c r="BA214" s="488"/>
      <c r="BB214" s="488"/>
      <c r="BC214" s="488"/>
      <c r="BD214" s="488"/>
      <c r="BE214" s="488"/>
      <c r="BF214" s="488"/>
      <c r="BG214" s="488"/>
      <c r="BH214" s="488"/>
      <c r="BI214" s="488"/>
      <c r="BJ214" s="488"/>
      <c r="BK214" s="488"/>
      <c r="BL214" s="488"/>
      <c r="BM214" s="488"/>
      <c r="BN214" s="488"/>
      <c r="BO214" s="488"/>
      <c r="BP214" s="488"/>
      <c r="BQ214" s="488"/>
      <c r="BR214" s="488"/>
      <c r="BS214" s="488"/>
      <c r="BT214" s="488"/>
      <c r="BU214" s="488"/>
      <c r="BV214" s="488"/>
      <c r="BW214" s="488"/>
      <c r="BX214" s="488"/>
      <c r="BY214" s="488"/>
      <c r="BZ214" s="488"/>
      <c r="CA214" s="488"/>
      <c r="CB214" s="488"/>
      <c r="CC214" s="488"/>
      <c r="CD214" s="488"/>
      <c r="CE214" s="488"/>
      <c r="CF214" s="488"/>
      <c r="CG214" s="488"/>
      <c r="CH214" s="488"/>
      <c r="CI214" s="488"/>
      <c r="CJ214" s="488"/>
      <c r="CK214" s="488"/>
      <c r="CL214" s="488"/>
      <c r="CM214" s="488"/>
      <c r="CN214" s="488"/>
      <c r="CO214" s="488"/>
      <c r="CP214" s="488"/>
      <c r="CQ214" s="488"/>
      <c r="CR214" s="488"/>
      <c r="CS214" s="488"/>
      <c r="CT214" s="488"/>
      <c r="CU214" s="488"/>
      <c r="CV214" s="488"/>
      <c r="CW214" s="488"/>
      <c r="CX214" s="488"/>
      <c r="CY214" s="488"/>
      <c r="CZ214" s="488"/>
      <c r="DA214" s="488"/>
      <c r="DB214" s="488"/>
      <c r="DC214" s="488"/>
      <c r="DD214" s="488"/>
      <c r="DE214" s="488"/>
      <c r="DF214" s="488"/>
      <c r="DG214" s="488"/>
      <c r="DH214" s="488"/>
      <c r="DI214" s="488"/>
      <c r="DJ214" s="488"/>
      <c r="DK214" s="488"/>
      <c r="DL214" s="488"/>
      <c r="DM214" s="488"/>
      <c r="DN214" s="488"/>
      <c r="DO214" s="488"/>
      <c r="DP214" s="488"/>
      <c r="DQ214" s="488"/>
      <c r="DR214" s="488"/>
      <c r="DS214" s="488"/>
      <c r="DT214" s="488"/>
      <c r="DU214" s="488"/>
      <c r="DV214" s="488"/>
      <c r="DW214" s="488"/>
      <c r="DX214" s="488"/>
      <c r="DY214" s="488"/>
      <c r="DZ214" s="488"/>
      <c r="EA214" s="488"/>
      <c r="EB214" s="488"/>
      <c r="EC214" s="488"/>
      <c r="ED214" s="488"/>
      <c r="EE214" s="488"/>
      <c r="EF214" s="488"/>
      <c r="EG214" s="488"/>
      <c r="EH214" s="489"/>
    </row>
    <row r="215" spans="1:138" s="490" customFormat="1" ht="18" customHeight="1">
      <c r="A215" s="628">
        <v>207</v>
      </c>
      <c r="B215" s="483" t="s">
        <v>1507</v>
      </c>
      <c r="C215" s="468" t="s">
        <v>648</v>
      </c>
      <c r="D215" s="469">
        <v>1470</v>
      </c>
      <c r="E215" s="381" t="s">
        <v>1125</v>
      </c>
      <c r="F215" s="469" t="s">
        <v>1126</v>
      </c>
      <c r="G215" s="381" t="s">
        <v>1127</v>
      </c>
      <c r="H215" s="470" t="s">
        <v>979</v>
      </c>
      <c r="I215" s="468"/>
      <c r="J215" s="468"/>
      <c r="K215" s="471"/>
      <c r="L215" s="468"/>
      <c r="M215" s="488"/>
      <c r="N215" s="488"/>
      <c r="O215" s="488"/>
      <c r="P215" s="488"/>
      <c r="Q215" s="488"/>
      <c r="R215" s="488"/>
      <c r="S215" s="488"/>
      <c r="T215" s="488"/>
      <c r="U215" s="488"/>
      <c r="V215" s="488"/>
      <c r="W215" s="488"/>
      <c r="X215" s="488"/>
      <c r="Y215" s="488"/>
      <c r="Z215" s="488"/>
      <c r="AA215" s="488"/>
      <c r="AB215" s="488"/>
      <c r="AC215" s="488"/>
      <c r="AD215" s="488"/>
      <c r="AE215" s="488"/>
      <c r="AF215" s="488"/>
      <c r="AG215" s="488"/>
      <c r="AH215" s="488"/>
      <c r="AI215" s="488"/>
      <c r="AJ215" s="488"/>
      <c r="AK215" s="488"/>
      <c r="AL215" s="488"/>
      <c r="AM215" s="488"/>
      <c r="AN215" s="488"/>
      <c r="AO215" s="488"/>
      <c r="AP215" s="488"/>
      <c r="AQ215" s="488"/>
      <c r="AR215" s="488"/>
      <c r="AS215" s="488"/>
      <c r="AT215" s="488"/>
      <c r="AU215" s="488"/>
      <c r="AV215" s="488"/>
      <c r="AW215" s="488"/>
      <c r="AX215" s="488"/>
      <c r="AY215" s="488"/>
      <c r="AZ215" s="488"/>
      <c r="BA215" s="488"/>
      <c r="BB215" s="488"/>
      <c r="BC215" s="488"/>
      <c r="BD215" s="488"/>
      <c r="BE215" s="488"/>
      <c r="BF215" s="488"/>
      <c r="BG215" s="488"/>
      <c r="BH215" s="488"/>
      <c r="BI215" s="488"/>
      <c r="BJ215" s="488"/>
      <c r="BK215" s="488"/>
      <c r="BL215" s="488"/>
      <c r="BM215" s="488"/>
      <c r="BN215" s="488"/>
      <c r="BO215" s="488"/>
      <c r="BP215" s="488"/>
      <c r="BQ215" s="488"/>
      <c r="BR215" s="488"/>
      <c r="BS215" s="488"/>
      <c r="BT215" s="488"/>
      <c r="BU215" s="488"/>
      <c r="BV215" s="488"/>
      <c r="BW215" s="488"/>
      <c r="BX215" s="488"/>
      <c r="BY215" s="488"/>
      <c r="BZ215" s="488"/>
      <c r="CA215" s="488"/>
      <c r="CB215" s="488"/>
      <c r="CC215" s="488"/>
      <c r="CD215" s="488"/>
      <c r="CE215" s="488"/>
      <c r="CF215" s="488"/>
      <c r="CG215" s="488"/>
      <c r="CH215" s="488"/>
      <c r="CI215" s="488"/>
      <c r="CJ215" s="488"/>
      <c r="CK215" s="488"/>
      <c r="CL215" s="488"/>
      <c r="CM215" s="488"/>
      <c r="CN215" s="488"/>
      <c r="CO215" s="488"/>
      <c r="CP215" s="488"/>
      <c r="CQ215" s="488"/>
      <c r="CR215" s="488"/>
      <c r="CS215" s="488"/>
      <c r="CT215" s="488"/>
      <c r="CU215" s="488"/>
      <c r="CV215" s="488"/>
      <c r="CW215" s="488"/>
      <c r="CX215" s="488"/>
      <c r="CY215" s="488"/>
      <c r="CZ215" s="488"/>
      <c r="DA215" s="488"/>
      <c r="DB215" s="488"/>
      <c r="DC215" s="488"/>
      <c r="DD215" s="488"/>
      <c r="DE215" s="488"/>
      <c r="DF215" s="488"/>
      <c r="DG215" s="488"/>
      <c r="DH215" s="488"/>
      <c r="DI215" s="488"/>
      <c r="DJ215" s="488"/>
      <c r="DK215" s="488"/>
      <c r="DL215" s="488"/>
      <c r="DM215" s="488"/>
      <c r="DN215" s="488"/>
      <c r="DO215" s="488"/>
      <c r="DP215" s="488"/>
      <c r="DQ215" s="488"/>
      <c r="DR215" s="488"/>
      <c r="DS215" s="488"/>
      <c r="DT215" s="488"/>
      <c r="DU215" s="488"/>
      <c r="DV215" s="488"/>
      <c r="DW215" s="488"/>
      <c r="DX215" s="488"/>
      <c r="DY215" s="488"/>
      <c r="DZ215" s="488"/>
      <c r="EA215" s="488"/>
      <c r="EB215" s="488"/>
      <c r="EC215" s="488"/>
      <c r="ED215" s="488"/>
      <c r="EE215" s="488"/>
      <c r="EF215" s="488"/>
      <c r="EG215" s="488"/>
      <c r="EH215" s="489"/>
    </row>
    <row r="216" spans="1:138" s="490" customFormat="1" ht="18" customHeight="1">
      <c r="A216" s="628">
        <v>208</v>
      </c>
      <c r="B216" s="483" t="s">
        <v>1532</v>
      </c>
      <c r="C216" s="468" t="s">
        <v>648</v>
      </c>
      <c r="D216" s="469">
        <v>2200</v>
      </c>
      <c r="E216" s="381" t="s">
        <v>1533</v>
      </c>
      <c r="F216" s="469" t="s">
        <v>1534</v>
      </c>
      <c r="G216" s="381" t="s">
        <v>1535</v>
      </c>
      <c r="H216" s="470" t="s">
        <v>979</v>
      </c>
      <c r="I216" s="468"/>
      <c r="J216" s="468"/>
      <c r="K216" s="471"/>
      <c r="L216" s="468"/>
      <c r="M216" s="488"/>
      <c r="N216" s="488"/>
      <c r="O216" s="488"/>
      <c r="P216" s="488"/>
      <c r="Q216" s="488"/>
      <c r="R216" s="488"/>
      <c r="S216" s="488"/>
      <c r="T216" s="488"/>
      <c r="U216" s="488"/>
      <c r="V216" s="488"/>
      <c r="W216" s="488"/>
      <c r="X216" s="488"/>
      <c r="Y216" s="488"/>
      <c r="Z216" s="488"/>
      <c r="AA216" s="488"/>
      <c r="AB216" s="488"/>
      <c r="AC216" s="488"/>
      <c r="AD216" s="488"/>
      <c r="AE216" s="488"/>
      <c r="AF216" s="488"/>
      <c r="AG216" s="488"/>
      <c r="AH216" s="488"/>
      <c r="AI216" s="488"/>
      <c r="AJ216" s="488"/>
      <c r="AK216" s="488"/>
      <c r="AL216" s="488"/>
      <c r="AM216" s="488"/>
      <c r="AN216" s="488"/>
      <c r="AO216" s="488"/>
      <c r="AP216" s="488"/>
      <c r="AQ216" s="488"/>
      <c r="AR216" s="488"/>
      <c r="AS216" s="488"/>
      <c r="AT216" s="488"/>
      <c r="AU216" s="488"/>
      <c r="AV216" s="488"/>
      <c r="AW216" s="488"/>
      <c r="AX216" s="488"/>
      <c r="AY216" s="488"/>
      <c r="AZ216" s="488"/>
      <c r="BA216" s="488"/>
      <c r="BB216" s="488"/>
      <c r="BC216" s="488"/>
      <c r="BD216" s="488"/>
      <c r="BE216" s="488"/>
      <c r="BF216" s="488"/>
      <c r="BG216" s="488"/>
      <c r="BH216" s="488"/>
      <c r="BI216" s="488"/>
      <c r="BJ216" s="488"/>
      <c r="BK216" s="488"/>
      <c r="BL216" s="488"/>
      <c r="BM216" s="488"/>
      <c r="BN216" s="488"/>
      <c r="BO216" s="488"/>
      <c r="BP216" s="488"/>
      <c r="BQ216" s="488"/>
      <c r="BR216" s="488"/>
      <c r="BS216" s="488"/>
      <c r="BT216" s="488"/>
      <c r="BU216" s="488"/>
      <c r="BV216" s="488"/>
      <c r="BW216" s="488"/>
      <c r="BX216" s="488"/>
      <c r="BY216" s="488"/>
      <c r="BZ216" s="488"/>
      <c r="CA216" s="488"/>
      <c r="CB216" s="488"/>
      <c r="CC216" s="488"/>
      <c r="CD216" s="488"/>
      <c r="CE216" s="488"/>
      <c r="CF216" s="488"/>
      <c r="CG216" s="488"/>
      <c r="CH216" s="488"/>
      <c r="CI216" s="488"/>
      <c r="CJ216" s="488"/>
      <c r="CK216" s="488"/>
      <c r="CL216" s="488"/>
      <c r="CM216" s="488"/>
      <c r="CN216" s="488"/>
      <c r="CO216" s="488"/>
      <c r="CP216" s="488"/>
      <c r="CQ216" s="488"/>
      <c r="CR216" s="488"/>
      <c r="CS216" s="488"/>
      <c r="CT216" s="488"/>
      <c r="CU216" s="488"/>
      <c r="CV216" s="488"/>
      <c r="CW216" s="488"/>
      <c r="CX216" s="488"/>
      <c r="CY216" s="488"/>
      <c r="CZ216" s="488"/>
      <c r="DA216" s="488"/>
      <c r="DB216" s="488"/>
      <c r="DC216" s="488"/>
      <c r="DD216" s="488"/>
      <c r="DE216" s="488"/>
      <c r="DF216" s="488"/>
      <c r="DG216" s="488"/>
      <c r="DH216" s="488"/>
      <c r="DI216" s="488"/>
      <c r="DJ216" s="488"/>
      <c r="DK216" s="488"/>
      <c r="DL216" s="488"/>
      <c r="DM216" s="488"/>
      <c r="DN216" s="488"/>
      <c r="DO216" s="488"/>
      <c r="DP216" s="488"/>
      <c r="DQ216" s="488"/>
      <c r="DR216" s="488"/>
      <c r="DS216" s="488"/>
      <c r="DT216" s="488"/>
      <c r="DU216" s="488"/>
      <c r="DV216" s="488"/>
      <c r="DW216" s="488"/>
      <c r="DX216" s="488"/>
      <c r="DY216" s="488"/>
      <c r="DZ216" s="488"/>
      <c r="EA216" s="488"/>
      <c r="EB216" s="488"/>
      <c r="EC216" s="488"/>
      <c r="ED216" s="488"/>
      <c r="EE216" s="488"/>
      <c r="EF216" s="488"/>
      <c r="EG216" s="488"/>
      <c r="EH216" s="489"/>
    </row>
    <row r="217" spans="1:138" s="490" customFormat="1" ht="18" customHeight="1">
      <c r="A217" s="628">
        <v>209</v>
      </c>
      <c r="B217" s="483" t="s">
        <v>1532</v>
      </c>
      <c r="C217" s="468" t="s">
        <v>648</v>
      </c>
      <c r="D217" s="469">
        <v>24683</v>
      </c>
      <c r="E217" s="381" t="s">
        <v>1536</v>
      </c>
      <c r="F217" s="469" t="s">
        <v>1537</v>
      </c>
      <c r="G217" s="381" t="s">
        <v>1538</v>
      </c>
      <c r="H217" s="470" t="s">
        <v>983</v>
      </c>
      <c r="I217" s="468"/>
      <c r="J217" s="468"/>
      <c r="K217" s="471"/>
      <c r="L217" s="468"/>
      <c r="M217" s="488"/>
      <c r="N217" s="488"/>
      <c r="O217" s="488"/>
      <c r="P217" s="488"/>
      <c r="Q217" s="488"/>
      <c r="R217" s="488"/>
      <c r="S217" s="488"/>
      <c r="T217" s="488"/>
      <c r="U217" s="488"/>
      <c r="V217" s="488"/>
      <c r="W217" s="488"/>
      <c r="X217" s="488"/>
      <c r="Y217" s="488"/>
      <c r="Z217" s="488"/>
      <c r="AA217" s="488"/>
      <c r="AB217" s="488"/>
      <c r="AC217" s="488"/>
      <c r="AD217" s="488"/>
      <c r="AE217" s="488"/>
      <c r="AF217" s="488"/>
      <c r="AG217" s="488"/>
      <c r="AH217" s="488"/>
      <c r="AI217" s="488"/>
      <c r="AJ217" s="488"/>
      <c r="AK217" s="488"/>
      <c r="AL217" s="488"/>
      <c r="AM217" s="488"/>
      <c r="AN217" s="488"/>
      <c r="AO217" s="488"/>
      <c r="AP217" s="488"/>
      <c r="AQ217" s="488"/>
      <c r="AR217" s="488"/>
      <c r="AS217" s="488"/>
      <c r="AT217" s="488"/>
      <c r="AU217" s="488"/>
      <c r="AV217" s="488"/>
      <c r="AW217" s="488"/>
      <c r="AX217" s="488"/>
      <c r="AY217" s="488"/>
      <c r="AZ217" s="488"/>
      <c r="BA217" s="488"/>
      <c r="BB217" s="488"/>
      <c r="BC217" s="488"/>
      <c r="BD217" s="488"/>
      <c r="BE217" s="488"/>
      <c r="BF217" s="488"/>
      <c r="BG217" s="488"/>
      <c r="BH217" s="488"/>
      <c r="BI217" s="488"/>
      <c r="BJ217" s="488"/>
      <c r="BK217" s="488"/>
      <c r="BL217" s="488"/>
      <c r="BM217" s="488"/>
      <c r="BN217" s="488"/>
      <c r="BO217" s="488"/>
      <c r="BP217" s="488"/>
      <c r="BQ217" s="488"/>
      <c r="BR217" s="488"/>
      <c r="BS217" s="488"/>
      <c r="BT217" s="488"/>
      <c r="BU217" s="488"/>
      <c r="BV217" s="488"/>
      <c r="BW217" s="488"/>
      <c r="BX217" s="488"/>
      <c r="BY217" s="488"/>
      <c r="BZ217" s="488"/>
      <c r="CA217" s="488"/>
      <c r="CB217" s="488"/>
      <c r="CC217" s="488"/>
      <c r="CD217" s="488"/>
      <c r="CE217" s="488"/>
      <c r="CF217" s="488"/>
      <c r="CG217" s="488"/>
      <c r="CH217" s="488"/>
      <c r="CI217" s="488"/>
      <c r="CJ217" s="488"/>
      <c r="CK217" s="488"/>
      <c r="CL217" s="488"/>
      <c r="CM217" s="488"/>
      <c r="CN217" s="488"/>
      <c r="CO217" s="488"/>
      <c r="CP217" s="488"/>
      <c r="CQ217" s="488"/>
      <c r="CR217" s="488"/>
      <c r="CS217" s="488"/>
      <c r="CT217" s="488"/>
      <c r="CU217" s="488"/>
      <c r="CV217" s="488"/>
      <c r="CW217" s="488"/>
      <c r="CX217" s="488"/>
      <c r="CY217" s="488"/>
      <c r="CZ217" s="488"/>
      <c r="DA217" s="488"/>
      <c r="DB217" s="488"/>
      <c r="DC217" s="488"/>
      <c r="DD217" s="488"/>
      <c r="DE217" s="488"/>
      <c r="DF217" s="488"/>
      <c r="DG217" s="488"/>
      <c r="DH217" s="488"/>
      <c r="DI217" s="488"/>
      <c r="DJ217" s="488"/>
      <c r="DK217" s="488"/>
      <c r="DL217" s="488"/>
      <c r="DM217" s="488"/>
      <c r="DN217" s="488"/>
      <c r="DO217" s="488"/>
      <c r="DP217" s="488"/>
      <c r="DQ217" s="488"/>
      <c r="DR217" s="488"/>
      <c r="DS217" s="488"/>
      <c r="DT217" s="488"/>
      <c r="DU217" s="488"/>
      <c r="DV217" s="488"/>
      <c r="DW217" s="488"/>
      <c r="DX217" s="488"/>
      <c r="DY217" s="488"/>
      <c r="DZ217" s="488"/>
      <c r="EA217" s="488"/>
      <c r="EB217" s="488"/>
      <c r="EC217" s="488"/>
      <c r="ED217" s="488"/>
      <c r="EE217" s="488"/>
      <c r="EF217" s="488"/>
      <c r="EG217" s="488"/>
      <c r="EH217" s="489"/>
    </row>
    <row r="218" spans="1:138" s="490" customFormat="1" ht="18" customHeight="1">
      <c r="A218" s="628">
        <v>210</v>
      </c>
      <c r="B218" s="483" t="s">
        <v>1532</v>
      </c>
      <c r="C218" s="468" t="s">
        <v>648</v>
      </c>
      <c r="D218" s="469">
        <v>49965</v>
      </c>
      <c r="E218" s="381" t="s">
        <v>1539</v>
      </c>
      <c r="F218" s="469" t="s">
        <v>1540</v>
      </c>
      <c r="G218" s="381" t="s">
        <v>1541</v>
      </c>
      <c r="H218" s="470" t="s">
        <v>983</v>
      </c>
      <c r="I218" s="468"/>
      <c r="J218" s="468"/>
      <c r="K218" s="471"/>
      <c r="L218" s="468"/>
      <c r="M218" s="488"/>
      <c r="N218" s="488"/>
      <c r="O218" s="488"/>
      <c r="P218" s="488"/>
      <c r="Q218" s="488"/>
      <c r="R218" s="488"/>
      <c r="S218" s="488"/>
      <c r="T218" s="488"/>
      <c r="U218" s="488"/>
      <c r="V218" s="488"/>
      <c r="W218" s="488"/>
      <c r="X218" s="488"/>
      <c r="Y218" s="488"/>
      <c r="Z218" s="488"/>
      <c r="AA218" s="488"/>
      <c r="AB218" s="488"/>
      <c r="AC218" s="488"/>
      <c r="AD218" s="488"/>
      <c r="AE218" s="488"/>
      <c r="AF218" s="488"/>
      <c r="AG218" s="488"/>
      <c r="AH218" s="488"/>
      <c r="AI218" s="488"/>
      <c r="AJ218" s="488"/>
      <c r="AK218" s="488"/>
      <c r="AL218" s="488"/>
      <c r="AM218" s="488"/>
      <c r="AN218" s="488"/>
      <c r="AO218" s="488"/>
      <c r="AP218" s="488"/>
      <c r="AQ218" s="488"/>
      <c r="AR218" s="488"/>
      <c r="AS218" s="488"/>
      <c r="AT218" s="488"/>
      <c r="AU218" s="488"/>
      <c r="AV218" s="488"/>
      <c r="AW218" s="488"/>
      <c r="AX218" s="488"/>
      <c r="AY218" s="488"/>
      <c r="AZ218" s="488"/>
      <c r="BA218" s="488"/>
      <c r="BB218" s="488"/>
      <c r="BC218" s="488"/>
      <c r="BD218" s="488"/>
      <c r="BE218" s="488"/>
      <c r="BF218" s="488"/>
      <c r="BG218" s="488"/>
      <c r="BH218" s="488"/>
      <c r="BI218" s="488"/>
      <c r="BJ218" s="488"/>
      <c r="BK218" s="488"/>
      <c r="BL218" s="488"/>
      <c r="BM218" s="488"/>
      <c r="BN218" s="488"/>
      <c r="BO218" s="488"/>
      <c r="BP218" s="488"/>
      <c r="BQ218" s="488"/>
      <c r="BR218" s="488"/>
      <c r="BS218" s="488"/>
      <c r="BT218" s="488"/>
      <c r="BU218" s="488"/>
      <c r="BV218" s="488"/>
      <c r="BW218" s="488"/>
      <c r="BX218" s="488"/>
      <c r="BY218" s="488"/>
      <c r="BZ218" s="488"/>
      <c r="CA218" s="488"/>
      <c r="CB218" s="488"/>
      <c r="CC218" s="488"/>
      <c r="CD218" s="488"/>
      <c r="CE218" s="488"/>
      <c r="CF218" s="488"/>
      <c r="CG218" s="488"/>
      <c r="CH218" s="488"/>
      <c r="CI218" s="488"/>
      <c r="CJ218" s="488"/>
      <c r="CK218" s="488"/>
      <c r="CL218" s="488"/>
      <c r="CM218" s="488"/>
      <c r="CN218" s="488"/>
      <c r="CO218" s="488"/>
      <c r="CP218" s="488"/>
      <c r="CQ218" s="488"/>
      <c r="CR218" s="488"/>
      <c r="CS218" s="488"/>
      <c r="CT218" s="488"/>
      <c r="CU218" s="488"/>
      <c r="CV218" s="488"/>
      <c r="CW218" s="488"/>
      <c r="CX218" s="488"/>
      <c r="CY218" s="488"/>
      <c r="CZ218" s="488"/>
      <c r="DA218" s="488"/>
      <c r="DB218" s="488"/>
      <c r="DC218" s="488"/>
      <c r="DD218" s="488"/>
      <c r="DE218" s="488"/>
      <c r="DF218" s="488"/>
      <c r="DG218" s="488"/>
      <c r="DH218" s="488"/>
      <c r="DI218" s="488"/>
      <c r="DJ218" s="488"/>
      <c r="DK218" s="488"/>
      <c r="DL218" s="488"/>
      <c r="DM218" s="488"/>
      <c r="DN218" s="488"/>
      <c r="DO218" s="488"/>
      <c r="DP218" s="488"/>
      <c r="DQ218" s="488"/>
      <c r="DR218" s="488"/>
      <c r="DS218" s="488"/>
      <c r="DT218" s="488"/>
      <c r="DU218" s="488"/>
      <c r="DV218" s="488"/>
      <c r="DW218" s="488"/>
      <c r="DX218" s="488"/>
      <c r="DY218" s="488"/>
      <c r="DZ218" s="488"/>
      <c r="EA218" s="488"/>
      <c r="EB218" s="488"/>
      <c r="EC218" s="488"/>
      <c r="ED218" s="488"/>
      <c r="EE218" s="488"/>
      <c r="EF218" s="488"/>
      <c r="EG218" s="488"/>
      <c r="EH218" s="489"/>
    </row>
    <row r="219" spans="1:138" s="490" customFormat="1" ht="18" customHeight="1">
      <c r="A219" s="628">
        <v>211</v>
      </c>
      <c r="B219" s="483" t="s">
        <v>1542</v>
      </c>
      <c r="C219" s="468" t="s">
        <v>648</v>
      </c>
      <c r="D219" s="469">
        <v>1000</v>
      </c>
      <c r="E219" s="381" t="s">
        <v>1543</v>
      </c>
      <c r="F219" s="469" t="s">
        <v>1544</v>
      </c>
      <c r="G219" s="381" t="s">
        <v>1545</v>
      </c>
      <c r="H219" s="470" t="s">
        <v>979</v>
      </c>
      <c r="I219" s="468"/>
      <c r="J219" s="468"/>
      <c r="K219" s="471"/>
      <c r="L219" s="468"/>
      <c r="M219" s="488"/>
      <c r="N219" s="488"/>
      <c r="O219" s="488"/>
      <c r="P219" s="488"/>
      <c r="Q219" s="488"/>
      <c r="R219" s="488"/>
      <c r="S219" s="488"/>
      <c r="T219" s="488"/>
      <c r="U219" s="488"/>
      <c r="V219" s="488"/>
      <c r="W219" s="488"/>
      <c r="X219" s="488"/>
      <c r="Y219" s="488"/>
      <c r="Z219" s="488"/>
      <c r="AA219" s="488"/>
      <c r="AB219" s="488"/>
      <c r="AC219" s="488"/>
      <c r="AD219" s="488"/>
      <c r="AE219" s="488"/>
      <c r="AF219" s="488"/>
      <c r="AG219" s="488"/>
      <c r="AH219" s="488"/>
      <c r="AI219" s="488"/>
      <c r="AJ219" s="488"/>
      <c r="AK219" s="488"/>
      <c r="AL219" s="488"/>
      <c r="AM219" s="488"/>
      <c r="AN219" s="488"/>
      <c r="AO219" s="488"/>
      <c r="AP219" s="488"/>
      <c r="AQ219" s="488"/>
      <c r="AR219" s="488"/>
      <c r="AS219" s="488"/>
      <c r="AT219" s="488"/>
      <c r="AU219" s="488"/>
      <c r="AV219" s="488"/>
      <c r="AW219" s="488"/>
      <c r="AX219" s="488"/>
      <c r="AY219" s="488"/>
      <c r="AZ219" s="488"/>
      <c r="BA219" s="488"/>
      <c r="BB219" s="488"/>
      <c r="BC219" s="488"/>
      <c r="BD219" s="488"/>
      <c r="BE219" s="488"/>
      <c r="BF219" s="488"/>
      <c r="BG219" s="488"/>
      <c r="BH219" s="488"/>
      <c r="BI219" s="488"/>
      <c r="BJ219" s="488"/>
      <c r="BK219" s="488"/>
      <c r="BL219" s="488"/>
      <c r="BM219" s="488"/>
      <c r="BN219" s="488"/>
      <c r="BO219" s="488"/>
      <c r="BP219" s="488"/>
      <c r="BQ219" s="488"/>
      <c r="BR219" s="488"/>
      <c r="BS219" s="488"/>
      <c r="BT219" s="488"/>
      <c r="BU219" s="488"/>
      <c r="BV219" s="488"/>
      <c r="BW219" s="488"/>
      <c r="BX219" s="488"/>
      <c r="BY219" s="488"/>
      <c r="BZ219" s="488"/>
      <c r="CA219" s="488"/>
      <c r="CB219" s="488"/>
      <c r="CC219" s="488"/>
      <c r="CD219" s="488"/>
      <c r="CE219" s="488"/>
      <c r="CF219" s="488"/>
      <c r="CG219" s="488"/>
      <c r="CH219" s="488"/>
      <c r="CI219" s="488"/>
      <c r="CJ219" s="488"/>
      <c r="CK219" s="488"/>
      <c r="CL219" s="488"/>
      <c r="CM219" s="488"/>
      <c r="CN219" s="488"/>
      <c r="CO219" s="488"/>
      <c r="CP219" s="488"/>
      <c r="CQ219" s="488"/>
      <c r="CR219" s="488"/>
      <c r="CS219" s="488"/>
      <c r="CT219" s="488"/>
      <c r="CU219" s="488"/>
      <c r="CV219" s="488"/>
      <c r="CW219" s="488"/>
      <c r="CX219" s="488"/>
      <c r="CY219" s="488"/>
      <c r="CZ219" s="488"/>
      <c r="DA219" s="488"/>
      <c r="DB219" s="488"/>
      <c r="DC219" s="488"/>
      <c r="DD219" s="488"/>
      <c r="DE219" s="488"/>
      <c r="DF219" s="488"/>
      <c r="DG219" s="488"/>
      <c r="DH219" s="488"/>
      <c r="DI219" s="488"/>
      <c r="DJ219" s="488"/>
      <c r="DK219" s="488"/>
      <c r="DL219" s="488"/>
      <c r="DM219" s="488"/>
      <c r="DN219" s="488"/>
      <c r="DO219" s="488"/>
      <c r="DP219" s="488"/>
      <c r="DQ219" s="488"/>
      <c r="DR219" s="488"/>
      <c r="DS219" s="488"/>
      <c r="DT219" s="488"/>
      <c r="DU219" s="488"/>
      <c r="DV219" s="488"/>
      <c r="DW219" s="488"/>
      <c r="DX219" s="488"/>
      <c r="DY219" s="488"/>
      <c r="DZ219" s="488"/>
      <c r="EA219" s="488"/>
      <c r="EB219" s="488"/>
      <c r="EC219" s="488"/>
      <c r="ED219" s="488"/>
      <c r="EE219" s="488"/>
      <c r="EF219" s="488"/>
      <c r="EG219" s="488"/>
      <c r="EH219" s="489"/>
    </row>
    <row r="220" spans="1:138" s="490" customFormat="1" ht="18" customHeight="1">
      <c r="A220" s="628">
        <v>212</v>
      </c>
      <c r="B220" s="483" t="s">
        <v>1542</v>
      </c>
      <c r="C220" s="468" t="s">
        <v>648</v>
      </c>
      <c r="D220" s="469">
        <v>50000</v>
      </c>
      <c r="E220" s="381" t="s">
        <v>1546</v>
      </c>
      <c r="F220" s="469" t="s">
        <v>1547</v>
      </c>
      <c r="G220" s="381" t="s">
        <v>1548</v>
      </c>
      <c r="H220" s="470" t="s">
        <v>983</v>
      </c>
      <c r="I220" s="468"/>
      <c r="J220" s="468"/>
      <c r="K220" s="471"/>
      <c r="L220" s="468"/>
      <c r="M220" s="488"/>
      <c r="N220" s="488"/>
      <c r="O220" s="488"/>
      <c r="P220" s="488"/>
      <c r="Q220" s="488"/>
      <c r="R220" s="488"/>
      <c r="S220" s="488"/>
      <c r="T220" s="488"/>
      <c r="U220" s="488"/>
      <c r="V220" s="488"/>
      <c r="W220" s="488"/>
      <c r="X220" s="488"/>
      <c r="Y220" s="488"/>
      <c r="Z220" s="488"/>
      <c r="AA220" s="488"/>
      <c r="AB220" s="488"/>
      <c r="AC220" s="488"/>
      <c r="AD220" s="488"/>
      <c r="AE220" s="488"/>
      <c r="AF220" s="488"/>
      <c r="AG220" s="488"/>
      <c r="AH220" s="488"/>
      <c r="AI220" s="488"/>
      <c r="AJ220" s="488"/>
      <c r="AK220" s="488"/>
      <c r="AL220" s="488"/>
      <c r="AM220" s="488"/>
      <c r="AN220" s="488"/>
      <c r="AO220" s="488"/>
      <c r="AP220" s="488"/>
      <c r="AQ220" s="488"/>
      <c r="AR220" s="488"/>
      <c r="AS220" s="488"/>
      <c r="AT220" s="488"/>
      <c r="AU220" s="488"/>
      <c r="AV220" s="488"/>
      <c r="AW220" s="488"/>
      <c r="AX220" s="488"/>
      <c r="AY220" s="488"/>
      <c r="AZ220" s="488"/>
      <c r="BA220" s="488"/>
      <c r="BB220" s="488"/>
      <c r="BC220" s="488"/>
      <c r="BD220" s="488"/>
      <c r="BE220" s="488"/>
      <c r="BF220" s="488"/>
      <c r="BG220" s="488"/>
      <c r="BH220" s="488"/>
      <c r="BI220" s="488"/>
      <c r="BJ220" s="488"/>
      <c r="BK220" s="488"/>
      <c r="BL220" s="488"/>
      <c r="BM220" s="488"/>
      <c r="BN220" s="488"/>
      <c r="BO220" s="488"/>
      <c r="BP220" s="488"/>
      <c r="BQ220" s="488"/>
      <c r="BR220" s="488"/>
      <c r="BS220" s="488"/>
      <c r="BT220" s="488"/>
      <c r="BU220" s="488"/>
      <c r="BV220" s="488"/>
      <c r="BW220" s="488"/>
      <c r="BX220" s="488"/>
      <c r="BY220" s="488"/>
      <c r="BZ220" s="488"/>
      <c r="CA220" s="488"/>
      <c r="CB220" s="488"/>
      <c r="CC220" s="488"/>
      <c r="CD220" s="488"/>
      <c r="CE220" s="488"/>
      <c r="CF220" s="488"/>
      <c r="CG220" s="488"/>
      <c r="CH220" s="488"/>
      <c r="CI220" s="488"/>
      <c r="CJ220" s="488"/>
      <c r="CK220" s="488"/>
      <c r="CL220" s="488"/>
      <c r="CM220" s="488"/>
      <c r="CN220" s="488"/>
      <c r="CO220" s="488"/>
      <c r="CP220" s="488"/>
      <c r="CQ220" s="488"/>
      <c r="CR220" s="488"/>
      <c r="CS220" s="488"/>
      <c r="CT220" s="488"/>
      <c r="CU220" s="488"/>
      <c r="CV220" s="488"/>
      <c r="CW220" s="488"/>
      <c r="CX220" s="488"/>
      <c r="CY220" s="488"/>
      <c r="CZ220" s="488"/>
      <c r="DA220" s="488"/>
      <c r="DB220" s="488"/>
      <c r="DC220" s="488"/>
      <c r="DD220" s="488"/>
      <c r="DE220" s="488"/>
      <c r="DF220" s="488"/>
      <c r="DG220" s="488"/>
      <c r="DH220" s="488"/>
      <c r="DI220" s="488"/>
      <c r="DJ220" s="488"/>
      <c r="DK220" s="488"/>
      <c r="DL220" s="488"/>
      <c r="DM220" s="488"/>
      <c r="DN220" s="488"/>
      <c r="DO220" s="488"/>
      <c r="DP220" s="488"/>
      <c r="DQ220" s="488"/>
      <c r="DR220" s="488"/>
      <c r="DS220" s="488"/>
      <c r="DT220" s="488"/>
      <c r="DU220" s="488"/>
      <c r="DV220" s="488"/>
      <c r="DW220" s="488"/>
      <c r="DX220" s="488"/>
      <c r="DY220" s="488"/>
      <c r="DZ220" s="488"/>
      <c r="EA220" s="488"/>
      <c r="EB220" s="488"/>
      <c r="EC220" s="488"/>
      <c r="ED220" s="488"/>
      <c r="EE220" s="488"/>
      <c r="EF220" s="488"/>
      <c r="EG220" s="488"/>
      <c r="EH220" s="489"/>
    </row>
    <row r="221" spans="1:138" s="490" customFormat="1" ht="18" customHeight="1">
      <c r="A221" s="628">
        <v>213</v>
      </c>
      <c r="B221" s="483" t="s">
        <v>1542</v>
      </c>
      <c r="C221" s="468" t="s">
        <v>648</v>
      </c>
      <c r="D221" s="469">
        <v>1125</v>
      </c>
      <c r="E221" s="381" t="s">
        <v>1549</v>
      </c>
      <c r="F221" s="469" t="s">
        <v>1270</v>
      </c>
      <c r="G221" s="381" t="s">
        <v>1271</v>
      </c>
      <c r="H221" s="470" t="s">
        <v>983</v>
      </c>
      <c r="I221" s="468"/>
      <c r="J221" s="468"/>
      <c r="K221" s="471"/>
      <c r="L221" s="468"/>
      <c r="M221" s="488"/>
      <c r="N221" s="488"/>
      <c r="O221" s="488"/>
      <c r="P221" s="488"/>
      <c r="Q221" s="488"/>
      <c r="R221" s="488"/>
      <c r="S221" s="488"/>
      <c r="T221" s="488"/>
      <c r="U221" s="488"/>
      <c r="V221" s="488"/>
      <c r="W221" s="488"/>
      <c r="X221" s="488"/>
      <c r="Y221" s="488"/>
      <c r="Z221" s="488"/>
      <c r="AA221" s="488"/>
      <c r="AB221" s="488"/>
      <c r="AC221" s="488"/>
      <c r="AD221" s="488"/>
      <c r="AE221" s="488"/>
      <c r="AF221" s="488"/>
      <c r="AG221" s="488"/>
      <c r="AH221" s="488"/>
      <c r="AI221" s="488"/>
      <c r="AJ221" s="488"/>
      <c r="AK221" s="488"/>
      <c r="AL221" s="488"/>
      <c r="AM221" s="488"/>
      <c r="AN221" s="488"/>
      <c r="AO221" s="488"/>
      <c r="AP221" s="488"/>
      <c r="AQ221" s="488"/>
      <c r="AR221" s="488"/>
      <c r="AS221" s="488"/>
      <c r="AT221" s="488"/>
      <c r="AU221" s="488"/>
      <c r="AV221" s="488"/>
      <c r="AW221" s="488"/>
      <c r="AX221" s="488"/>
      <c r="AY221" s="488"/>
      <c r="AZ221" s="488"/>
      <c r="BA221" s="488"/>
      <c r="BB221" s="488"/>
      <c r="BC221" s="488"/>
      <c r="BD221" s="488"/>
      <c r="BE221" s="488"/>
      <c r="BF221" s="488"/>
      <c r="BG221" s="488"/>
      <c r="BH221" s="488"/>
      <c r="BI221" s="488"/>
      <c r="BJ221" s="488"/>
      <c r="BK221" s="488"/>
      <c r="BL221" s="488"/>
      <c r="BM221" s="488"/>
      <c r="BN221" s="488"/>
      <c r="BO221" s="488"/>
      <c r="BP221" s="488"/>
      <c r="BQ221" s="488"/>
      <c r="BR221" s="488"/>
      <c r="BS221" s="488"/>
      <c r="BT221" s="488"/>
      <c r="BU221" s="488"/>
      <c r="BV221" s="488"/>
      <c r="BW221" s="488"/>
      <c r="BX221" s="488"/>
      <c r="BY221" s="488"/>
      <c r="BZ221" s="488"/>
      <c r="CA221" s="488"/>
      <c r="CB221" s="488"/>
      <c r="CC221" s="488"/>
      <c r="CD221" s="488"/>
      <c r="CE221" s="488"/>
      <c r="CF221" s="488"/>
      <c r="CG221" s="488"/>
      <c r="CH221" s="488"/>
      <c r="CI221" s="488"/>
      <c r="CJ221" s="488"/>
      <c r="CK221" s="488"/>
      <c r="CL221" s="488"/>
      <c r="CM221" s="488"/>
      <c r="CN221" s="488"/>
      <c r="CO221" s="488"/>
      <c r="CP221" s="488"/>
      <c r="CQ221" s="488"/>
      <c r="CR221" s="488"/>
      <c r="CS221" s="488"/>
      <c r="CT221" s="488"/>
      <c r="CU221" s="488"/>
      <c r="CV221" s="488"/>
      <c r="CW221" s="488"/>
      <c r="CX221" s="488"/>
      <c r="CY221" s="488"/>
      <c r="CZ221" s="488"/>
      <c r="DA221" s="488"/>
      <c r="DB221" s="488"/>
      <c r="DC221" s="488"/>
      <c r="DD221" s="488"/>
      <c r="DE221" s="488"/>
      <c r="DF221" s="488"/>
      <c r="DG221" s="488"/>
      <c r="DH221" s="488"/>
      <c r="DI221" s="488"/>
      <c r="DJ221" s="488"/>
      <c r="DK221" s="488"/>
      <c r="DL221" s="488"/>
      <c r="DM221" s="488"/>
      <c r="DN221" s="488"/>
      <c r="DO221" s="488"/>
      <c r="DP221" s="488"/>
      <c r="DQ221" s="488"/>
      <c r="DR221" s="488"/>
      <c r="DS221" s="488"/>
      <c r="DT221" s="488"/>
      <c r="DU221" s="488"/>
      <c r="DV221" s="488"/>
      <c r="DW221" s="488"/>
      <c r="DX221" s="488"/>
      <c r="DY221" s="488"/>
      <c r="DZ221" s="488"/>
      <c r="EA221" s="488"/>
      <c r="EB221" s="488"/>
      <c r="EC221" s="488"/>
      <c r="ED221" s="488"/>
      <c r="EE221" s="488"/>
      <c r="EF221" s="488"/>
      <c r="EG221" s="488"/>
      <c r="EH221" s="489"/>
    </row>
    <row r="222" spans="1:138" s="490" customFormat="1" ht="18" customHeight="1">
      <c r="A222" s="628">
        <v>214</v>
      </c>
      <c r="B222" s="483" t="s">
        <v>1550</v>
      </c>
      <c r="C222" s="468" t="s">
        <v>648</v>
      </c>
      <c r="D222" s="469">
        <v>9000</v>
      </c>
      <c r="E222" s="381" t="s">
        <v>1071</v>
      </c>
      <c r="F222" s="469" t="s">
        <v>1072</v>
      </c>
      <c r="G222" s="381" t="s">
        <v>1073</v>
      </c>
      <c r="H222" s="470" t="s">
        <v>1001</v>
      </c>
      <c r="I222" s="468"/>
      <c r="J222" s="468"/>
      <c r="K222" s="471"/>
      <c r="L222" s="468"/>
      <c r="M222" s="488"/>
      <c r="N222" s="488"/>
      <c r="O222" s="488"/>
      <c r="P222" s="488"/>
      <c r="Q222" s="488"/>
      <c r="R222" s="488"/>
      <c r="S222" s="488"/>
      <c r="T222" s="488"/>
      <c r="U222" s="488"/>
      <c r="V222" s="488"/>
      <c r="W222" s="488"/>
      <c r="X222" s="488"/>
      <c r="Y222" s="488"/>
      <c r="Z222" s="488"/>
      <c r="AA222" s="488"/>
      <c r="AB222" s="488"/>
      <c r="AC222" s="488"/>
      <c r="AD222" s="488"/>
      <c r="AE222" s="488"/>
      <c r="AF222" s="488"/>
      <c r="AG222" s="488"/>
      <c r="AH222" s="488"/>
      <c r="AI222" s="488"/>
      <c r="AJ222" s="488"/>
      <c r="AK222" s="488"/>
      <c r="AL222" s="488"/>
      <c r="AM222" s="488"/>
      <c r="AN222" s="488"/>
      <c r="AO222" s="488"/>
      <c r="AP222" s="488"/>
      <c r="AQ222" s="488"/>
      <c r="AR222" s="488"/>
      <c r="AS222" s="488"/>
      <c r="AT222" s="488"/>
      <c r="AU222" s="488"/>
      <c r="AV222" s="488"/>
      <c r="AW222" s="488"/>
      <c r="AX222" s="488"/>
      <c r="AY222" s="488"/>
      <c r="AZ222" s="488"/>
      <c r="BA222" s="488"/>
      <c r="BB222" s="488"/>
      <c r="BC222" s="488"/>
      <c r="BD222" s="488"/>
      <c r="BE222" s="488"/>
      <c r="BF222" s="488"/>
      <c r="BG222" s="488"/>
      <c r="BH222" s="488"/>
      <c r="BI222" s="488"/>
      <c r="BJ222" s="488"/>
      <c r="BK222" s="488"/>
      <c r="BL222" s="488"/>
      <c r="BM222" s="488"/>
      <c r="BN222" s="488"/>
      <c r="BO222" s="488"/>
      <c r="BP222" s="488"/>
      <c r="BQ222" s="488"/>
      <c r="BR222" s="488"/>
      <c r="BS222" s="488"/>
      <c r="BT222" s="488"/>
      <c r="BU222" s="488"/>
      <c r="BV222" s="488"/>
      <c r="BW222" s="488"/>
      <c r="BX222" s="488"/>
      <c r="BY222" s="488"/>
      <c r="BZ222" s="488"/>
      <c r="CA222" s="488"/>
      <c r="CB222" s="488"/>
      <c r="CC222" s="488"/>
      <c r="CD222" s="488"/>
      <c r="CE222" s="488"/>
      <c r="CF222" s="488"/>
      <c r="CG222" s="488"/>
      <c r="CH222" s="488"/>
      <c r="CI222" s="488"/>
      <c r="CJ222" s="488"/>
      <c r="CK222" s="488"/>
      <c r="CL222" s="488"/>
      <c r="CM222" s="488"/>
      <c r="CN222" s="488"/>
      <c r="CO222" s="488"/>
      <c r="CP222" s="488"/>
      <c r="CQ222" s="488"/>
      <c r="CR222" s="488"/>
      <c r="CS222" s="488"/>
      <c r="CT222" s="488"/>
      <c r="CU222" s="488"/>
      <c r="CV222" s="488"/>
      <c r="CW222" s="488"/>
      <c r="CX222" s="488"/>
      <c r="CY222" s="488"/>
      <c r="CZ222" s="488"/>
      <c r="DA222" s="488"/>
      <c r="DB222" s="488"/>
      <c r="DC222" s="488"/>
      <c r="DD222" s="488"/>
      <c r="DE222" s="488"/>
      <c r="DF222" s="488"/>
      <c r="DG222" s="488"/>
      <c r="DH222" s="488"/>
      <c r="DI222" s="488"/>
      <c r="DJ222" s="488"/>
      <c r="DK222" s="488"/>
      <c r="DL222" s="488"/>
      <c r="DM222" s="488"/>
      <c r="DN222" s="488"/>
      <c r="DO222" s="488"/>
      <c r="DP222" s="488"/>
      <c r="DQ222" s="488"/>
      <c r="DR222" s="488"/>
      <c r="DS222" s="488"/>
      <c r="DT222" s="488"/>
      <c r="DU222" s="488"/>
      <c r="DV222" s="488"/>
      <c r="DW222" s="488"/>
      <c r="DX222" s="488"/>
      <c r="DY222" s="488"/>
      <c r="DZ222" s="488"/>
      <c r="EA222" s="488"/>
      <c r="EB222" s="488"/>
      <c r="EC222" s="488"/>
      <c r="ED222" s="488"/>
      <c r="EE222" s="488"/>
      <c r="EF222" s="488"/>
      <c r="EG222" s="488"/>
      <c r="EH222" s="489"/>
    </row>
    <row r="223" spans="1:138" s="490" customFormat="1" ht="18" customHeight="1">
      <c r="A223" s="628">
        <v>215</v>
      </c>
      <c r="B223" s="483" t="s">
        <v>1551</v>
      </c>
      <c r="C223" s="468" t="s">
        <v>648</v>
      </c>
      <c r="D223" s="469">
        <v>3000</v>
      </c>
      <c r="E223" s="381" t="s">
        <v>1552</v>
      </c>
      <c r="F223" s="469" t="s">
        <v>1553</v>
      </c>
      <c r="G223" s="381" t="s">
        <v>1554</v>
      </c>
      <c r="H223" s="483" t="s">
        <v>983</v>
      </c>
      <c r="I223" s="468"/>
      <c r="J223" s="468"/>
      <c r="K223" s="471"/>
      <c r="L223" s="468"/>
      <c r="M223" s="488"/>
      <c r="N223" s="488"/>
      <c r="O223" s="488"/>
      <c r="P223" s="488"/>
      <c r="Q223" s="488"/>
      <c r="R223" s="488"/>
      <c r="S223" s="488"/>
      <c r="T223" s="488"/>
      <c r="U223" s="488"/>
      <c r="V223" s="488"/>
      <c r="W223" s="488"/>
      <c r="X223" s="488"/>
      <c r="Y223" s="488"/>
      <c r="Z223" s="488"/>
      <c r="AA223" s="488"/>
      <c r="AB223" s="488"/>
      <c r="AC223" s="488"/>
      <c r="AD223" s="488"/>
      <c r="AE223" s="488"/>
      <c r="AF223" s="488"/>
      <c r="AG223" s="488"/>
      <c r="AH223" s="488"/>
      <c r="AI223" s="488"/>
      <c r="AJ223" s="488"/>
      <c r="AK223" s="488"/>
      <c r="AL223" s="488"/>
      <c r="AM223" s="488"/>
      <c r="AN223" s="488"/>
      <c r="AO223" s="488"/>
      <c r="AP223" s="488"/>
      <c r="AQ223" s="488"/>
      <c r="AR223" s="488"/>
      <c r="AS223" s="488"/>
      <c r="AT223" s="488"/>
      <c r="AU223" s="488"/>
      <c r="AV223" s="488"/>
      <c r="AW223" s="488"/>
      <c r="AX223" s="488"/>
      <c r="AY223" s="488"/>
      <c r="AZ223" s="488"/>
      <c r="BA223" s="488"/>
      <c r="BB223" s="488"/>
      <c r="BC223" s="488"/>
      <c r="BD223" s="488"/>
      <c r="BE223" s="488"/>
      <c r="BF223" s="488"/>
      <c r="BG223" s="488"/>
      <c r="BH223" s="488"/>
      <c r="BI223" s="488"/>
      <c r="BJ223" s="488"/>
      <c r="BK223" s="488"/>
      <c r="BL223" s="488"/>
      <c r="BM223" s="488"/>
      <c r="BN223" s="488"/>
      <c r="BO223" s="488"/>
      <c r="BP223" s="488"/>
      <c r="BQ223" s="488"/>
      <c r="BR223" s="488"/>
      <c r="BS223" s="488"/>
      <c r="BT223" s="488"/>
      <c r="BU223" s="488"/>
      <c r="BV223" s="488"/>
      <c r="BW223" s="488"/>
      <c r="BX223" s="488"/>
      <c r="BY223" s="488"/>
      <c r="BZ223" s="488"/>
      <c r="CA223" s="488"/>
      <c r="CB223" s="488"/>
      <c r="CC223" s="488"/>
      <c r="CD223" s="488"/>
      <c r="CE223" s="488"/>
      <c r="CF223" s="488"/>
      <c r="CG223" s="488"/>
      <c r="CH223" s="488"/>
      <c r="CI223" s="488"/>
      <c r="CJ223" s="488"/>
      <c r="CK223" s="488"/>
      <c r="CL223" s="488"/>
      <c r="CM223" s="488"/>
      <c r="CN223" s="488"/>
      <c r="CO223" s="488"/>
      <c r="CP223" s="488"/>
      <c r="CQ223" s="488"/>
      <c r="CR223" s="488"/>
      <c r="CS223" s="488"/>
      <c r="CT223" s="488"/>
      <c r="CU223" s="488"/>
      <c r="CV223" s="488"/>
      <c r="CW223" s="488"/>
      <c r="CX223" s="488"/>
      <c r="CY223" s="488"/>
      <c r="CZ223" s="488"/>
      <c r="DA223" s="488"/>
      <c r="DB223" s="488"/>
      <c r="DC223" s="488"/>
      <c r="DD223" s="488"/>
      <c r="DE223" s="488"/>
      <c r="DF223" s="488"/>
      <c r="DG223" s="488"/>
      <c r="DH223" s="488"/>
      <c r="DI223" s="488"/>
      <c r="DJ223" s="488"/>
      <c r="DK223" s="488"/>
      <c r="DL223" s="488"/>
      <c r="DM223" s="488"/>
      <c r="DN223" s="488"/>
      <c r="DO223" s="488"/>
      <c r="DP223" s="488"/>
      <c r="DQ223" s="488"/>
      <c r="DR223" s="488"/>
      <c r="DS223" s="488"/>
      <c r="DT223" s="488"/>
      <c r="DU223" s="488"/>
      <c r="DV223" s="488"/>
      <c r="DW223" s="488"/>
      <c r="DX223" s="488"/>
      <c r="DY223" s="488"/>
      <c r="DZ223" s="488"/>
      <c r="EA223" s="488"/>
      <c r="EB223" s="488"/>
      <c r="EC223" s="488"/>
      <c r="ED223" s="488"/>
      <c r="EE223" s="488"/>
      <c r="EF223" s="488"/>
      <c r="EG223" s="488"/>
      <c r="EH223" s="489"/>
    </row>
    <row r="224" spans="1:138" s="490" customFormat="1" ht="18" customHeight="1">
      <c r="A224" s="628">
        <v>216</v>
      </c>
      <c r="B224" s="483" t="s">
        <v>1551</v>
      </c>
      <c r="C224" s="468" t="s">
        <v>648</v>
      </c>
      <c r="D224" s="469">
        <v>7000</v>
      </c>
      <c r="E224" s="381" t="s">
        <v>1555</v>
      </c>
      <c r="F224" s="469" t="s">
        <v>1556</v>
      </c>
      <c r="G224" s="381" t="s">
        <v>1557</v>
      </c>
      <c r="H224" s="470" t="s">
        <v>983</v>
      </c>
      <c r="I224" s="468"/>
      <c r="J224" s="468"/>
      <c r="K224" s="471"/>
      <c r="L224" s="468"/>
      <c r="M224" s="488"/>
      <c r="N224" s="488"/>
      <c r="O224" s="488"/>
      <c r="P224" s="488"/>
      <c r="Q224" s="488"/>
      <c r="R224" s="488"/>
      <c r="S224" s="488"/>
      <c r="T224" s="488"/>
      <c r="U224" s="488"/>
      <c r="V224" s="488"/>
      <c r="W224" s="488"/>
      <c r="X224" s="488"/>
      <c r="Y224" s="488"/>
      <c r="Z224" s="488"/>
      <c r="AA224" s="488"/>
      <c r="AB224" s="488"/>
      <c r="AC224" s="488"/>
      <c r="AD224" s="488"/>
      <c r="AE224" s="488"/>
      <c r="AF224" s="488"/>
      <c r="AG224" s="488"/>
      <c r="AH224" s="488"/>
      <c r="AI224" s="488"/>
      <c r="AJ224" s="488"/>
      <c r="AK224" s="488"/>
      <c r="AL224" s="488"/>
      <c r="AM224" s="488"/>
      <c r="AN224" s="488"/>
      <c r="AO224" s="488"/>
      <c r="AP224" s="488"/>
      <c r="AQ224" s="488"/>
      <c r="AR224" s="488"/>
      <c r="AS224" s="488"/>
      <c r="AT224" s="488"/>
      <c r="AU224" s="488"/>
      <c r="AV224" s="488"/>
      <c r="AW224" s="488"/>
      <c r="AX224" s="488"/>
      <c r="AY224" s="488"/>
      <c r="AZ224" s="488"/>
      <c r="BA224" s="488"/>
      <c r="BB224" s="488"/>
      <c r="BC224" s="488"/>
      <c r="BD224" s="488"/>
      <c r="BE224" s="488"/>
      <c r="BF224" s="488"/>
      <c r="BG224" s="488"/>
      <c r="BH224" s="488"/>
      <c r="BI224" s="488"/>
      <c r="BJ224" s="488"/>
      <c r="BK224" s="488"/>
      <c r="BL224" s="488"/>
      <c r="BM224" s="488"/>
      <c r="BN224" s="488"/>
      <c r="BO224" s="488"/>
      <c r="BP224" s="488"/>
      <c r="BQ224" s="488"/>
      <c r="BR224" s="488"/>
      <c r="BS224" s="488"/>
      <c r="BT224" s="488"/>
      <c r="BU224" s="488"/>
      <c r="BV224" s="488"/>
      <c r="BW224" s="488"/>
      <c r="BX224" s="488"/>
      <c r="BY224" s="488"/>
      <c r="BZ224" s="488"/>
      <c r="CA224" s="488"/>
      <c r="CB224" s="488"/>
      <c r="CC224" s="488"/>
      <c r="CD224" s="488"/>
      <c r="CE224" s="488"/>
      <c r="CF224" s="488"/>
      <c r="CG224" s="488"/>
      <c r="CH224" s="488"/>
      <c r="CI224" s="488"/>
      <c r="CJ224" s="488"/>
      <c r="CK224" s="488"/>
      <c r="CL224" s="488"/>
      <c r="CM224" s="488"/>
      <c r="CN224" s="488"/>
      <c r="CO224" s="488"/>
      <c r="CP224" s="488"/>
      <c r="CQ224" s="488"/>
      <c r="CR224" s="488"/>
      <c r="CS224" s="488"/>
      <c r="CT224" s="488"/>
      <c r="CU224" s="488"/>
      <c r="CV224" s="488"/>
      <c r="CW224" s="488"/>
      <c r="CX224" s="488"/>
      <c r="CY224" s="488"/>
      <c r="CZ224" s="488"/>
      <c r="DA224" s="488"/>
      <c r="DB224" s="488"/>
      <c r="DC224" s="488"/>
      <c r="DD224" s="488"/>
      <c r="DE224" s="488"/>
      <c r="DF224" s="488"/>
      <c r="DG224" s="488"/>
      <c r="DH224" s="488"/>
      <c r="DI224" s="488"/>
      <c r="DJ224" s="488"/>
      <c r="DK224" s="488"/>
      <c r="DL224" s="488"/>
      <c r="DM224" s="488"/>
      <c r="DN224" s="488"/>
      <c r="DO224" s="488"/>
      <c r="DP224" s="488"/>
      <c r="DQ224" s="488"/>
      <c r="DR224" s="488"/>
      <c r="DS224" s="488"/>
      <c r="DT224" s="488"/>
      <c r="DU224" s="488"/>
      <c r="DV224" s="488"/>
      <c r="DW224" s="488"/>
      <c r="DX224" s="488"/>
      <c r="DY224" s="488"/>
      <c r="DZ224" s="488"/>
      <c r="EA224" s="488"/>
      <c r="EB224" s="488"/>
      <c r="EC224" s="488"/>
      <c r="ED224" s="488"/>
      <c r="EE224" s="488"/>
      <c r="EF224" s="488"/>
      <c r="EG224" s="488"/>
      <c r="EH224" s="489"/>
    </row>
    <row r="225" spans="1:138" s="490" customFormat="1" ht="18" customHeight="1">
      <c r="A225" s="628">
        <v>217</v>
      </c>
      <c r="B225" s="483" t="s">
        <v>1551</v>
      </c>
      <c r="C225" s="468" t="s">
        <v>648</v>
      </c>
      <c r="D225" s="469">
        <v>1250</v>
      </c>
      <c r="E225" s="381" t="s">
        <v>985</v>
      </c>
      <c r="F225" s="469" t="s">
        <v>1039</v>
      </c>
      <c r="G225" s="381" t="s">
        <v>986</v>
      </c>
      <c r="H225" s="470" t="s">
        <v>979</v>
      </c>
      <c r="I225" s="468"/>
      <c r="J225" s="468"/>
      <c r="K225" s="471"/>
      <c r="L225" s="468"/>
      <c r="M225" s="488"/>
      <c r="N225" s="488"/>
      <c r="O225" s="488"/>
      <c r="P225" s="488"/>
      <c r="Q225" s="488"/>
      <c r="R225" s="488"/>
      <c r="S225" s="488"/>
      <c r="T225" s="488"/>
      <c r="U225" s="488"/>
      <c r="V225" s="488"/>
      <c r="W225" s="488"/>
      <c r="X225" s="488"/>
      <c r="Y225" s="488"/>
      <c r="Z225" s="488"/>
      <c r="AA225" s="488"/>
      <c r="AB225" s="488"/>
      <c r="AC225" s="488"/>
      <c r="AD225" s="488"/>
      <c r="AE225" s="488"/>
      <c r="AF225" s="488"/>
      <c r="AG225" s="488"/>
      <c r="AH225" s="488"/>
      <c r="AI225" s="488"/>
      <c r="AJ225" s="488"/>
      <c r="AK225" s="488"/>
      <c r="AL225" s="488"/>
      <c r="AM225" s="488"/>
      <c r="AN225" s="488"/>
      <c r="AO225" s="488"/>
      <c r="AP225" s="488"/>
      <c r="AQ225" s="488"/>
      <c r="AR225" s="488"/>
      <c r="AS225" s="488"/>
      <c r="AT225" s="488"/>
      <c r="AU225" s="488"/>
      <c r="AV225" s="488"/>
      <c r="AW225" s="488"/>
      <c r="AX225" s="488"/>
      <c r="AY225" s="488"/>
      <c r="AZ225" s="488"/>
      <c r="BA225" s="488"/>
      <c r="BB225" s="488"/>
      <c r="BC225" s="488"/>
      <c r="BD225" s="488"/>
      <c r="BE225" s="488"/>
      <c r="BF225" s="488"/>
      <c r="BG225" s="488"/>
      <c r="BH225" s="488"/>
      <c r="BI225" s="488"/>
      <c r="BJ225" s="488"/>
      <c r="BK225" s="488"/>
      <c r="BL225" s="488"/>
      <c r="BM225" s="488"/>
      <c r="BN225" s="488"/>
      <c r="BO225" s="488"/>
      <c r="BP225" s="488"/>
      <c r="BQ225" s="488"/>
      <c r="BR225" s="488"/>
      <c r="BS225" s="488"/>
      <c r="BT225" s="488"/>
      <c r="BU225" s="488"/>
      <c r="BV225" s="488"/>
      <c r="BW225" s="488"/>
      <c r="BX225" s="488"/>
      <c r="BY225" s="488"/>
      <c r="BZ225" s="488"/>
      <c r="CA225" s="488"/>
      <c r="CB225" s="488"/>
      <c r="CC225" s="488"/>
      <c r="CD225" s="488"/>
      <c r="CE225" s="488"/>
      <c r="CF225" s="488"/>
      <c r="CG225" s="488"/>
      <c r="CH225" s="488"/>
      <c r="CI225" s="488"/>
      <c r="CJ225" s="488"/>
      <c r="CK225" s="488"/>
      <c r="CL225" s="488"/>
      <c r="CM225" s="488"/>
      <c r="CN225" s="488"/>
      <c r="CO225" s="488"/>
      <c r="CP225" s="488"/>
      <c r="CQ225" s="488"/>
      <c r="CR225" s="488"/>
      <c r="CS225" s="488"/>
      <c r="CT225" s="488"/>
      <c r="CU225" s="488"/>
      <c r="CV225" s="488"/>
      <c r="CW225" s="488"/>
      <c r="CX225" s="488"/>
      <c r="CY225" s="488"/>
      <c r="CZ225" s="488"/>
      <c r="DA225" s="488"/>
      <c r="DB225" s="488"/>
      <c r="DC225" s="488"/>
      <c r="DD225" s="488"/>
      <c r="DE225" s="488"/>
      <c r="DF225" s="488"/>
      <c r="DG225" s="488"/>
      <c r="DH225" s="488"/>
      <c r="DI225" s="488"/>
      <c r="DJ225" s="488"/>
      <c r="DK225" s="488"/>
      <c r="DL225" s="488"/>
      <c r="DM225" s="488"/>
      <c r="DN225" s="488"/>
      <c r="DO225" s="488"/>
      <c r="DP225" s="488"/>
      <c r="DQ225" s="488"/>
      <c r="DR225" s="488"/>
      <c r="DS225" s="488"/>
      <c r="DT225" s="488"/>
      <c r="DU225" s="488"/>
      <c r="DV225" s="488"/>
      <c r="DW225" s="488"/>
      <c r="DX225" s="488"/>
      <c r="DY225" s="488"/>
      <c r="DZ225" s="488"/>
      <c r="EA225" s="488"/>
      <c r="EB225" s="488"/>
      <c r="EC225" s="488"/>
      <c r="ED225" s="488"/>
      <c r="EE225" s="488"/>
      <c r="EF225" s="488"/>
      <c r="EG225" s="488"/>
      <c r="EH225" s="489"/>
    </row>
    <row r="226" spans="1:138" s="490" customFormat="1" ht="18" customHeight="1">
      <c r="A226" s="628">
        <v>218</v>
      </c>
      <c r="B226" s="483" t="s">
        <v>1551</v>
      </c>
      <c r="C226" s="468" t="s">
        <v>648</v>
      </c>
      <c r="D226" s="469">
        <v>2</v>
      </c>
      <c r="E226" s="381" t="s">
        <v>1558</v>
      </c>
      <c r="F226" s="469" t="s">
        <v>1559</v>
      </c>
      <c r="G226" s="381" t="s">
        <v>1560</v>
      </c>
      <c r="H226" s="470" t="s">
        <v>979</v>
      </c>
      <c r="I226" s="468"/>
      <c r="J226" s="468"/>
      <c r="K226" s="471"/>
      <c r="L226" s="468"/>
      <c r="M226" s="488"/>
      <c r="N226" s="488"/>
      <c r="O226" s="488"/>
      <c r="P226" s="488"/>
      <c r="Q226" s="488"/>
      <c r="R226" s="488"/>
      <c r="S226" s="488"/>
      <c r="T226" s="488"/>
      <c r="U226" s="488"/>
      <c r="V226" s="488"/>
      <c r="W226" s="488"/>
      <c r="X226" s="488"/>
      <c r="Y226" s="488"/>
      <c r="Z226" s="488"/>
      <c r="AA226" s="488"/>
      <c r="AB226" s="488"/>
      <c r="AC226" s="488"/>
      <c r="AD226" s="488"/>
      <c r="AE226" s="488"/>
      <c r="AF226" s="488"/>
      <c r="AG226" s="488"/>
      <c r="AH226" s="488"/>
      <c r="AI226" s="488"/>
      <c r="AJ226" s="488"/>
      <c r="AK226" s="488"/>
      <c r="AL226" s="488"/>
      <c r="AM226" s="488"/>
      <c r="AN226" s="488"/>
      <c r="AO226" s="488"/>
      <c r="AP226" s="488"/>
      <c r="AQ226" s="488"/>
      <c r="AR226" s="488"/>
      <c r="AS226" s="488"/>
      <c r="AT226" s="488"/>
      <c r="AU226" s="488"/>
      <c r="AV226" s="488"/>
      <c r="AW226" s="488"/>
      <c r="AX226" s="488"/>
      <c r="AY226" s="488"/>
      <c r="AZ226" s="488"/>
      <c r="BA226" s="488"/>
      <c r="BB226" s="488"/>
      <c r="BC226" s="488"/>
      <c r="BD226" s="488"/>
      <c r="BE226" s="488"/>
      <c r="BF226" s="488"/>
      <c r="BG226" s="488"/>
      <c r="BH226" s="488"/>
      <c r="BI226" s="488"/>
      <c r="BJ226" s="488"/>
      <c r="BK226" s="488"/>
      <c r="BL226" s="488"/>
      <c r="BM226" s="488"/>
      <c r="BN226" s="488"/>
      <c r="BO226" s="488"/>
      <c r="BP226" s="488"/>
      <c r="BQ226" s="488"/>
      <c r="BR226" s="488"/>
      <c r="BS226" s="488"/>
      <c r="BT226" s="488"/>
      <c r="BU226" s="488"/>
      <c r="BV226" s="488"/>
      <c r="BW226" s="488"/>
      <c r="BX226" s="488"/>
      <c r="BY226" s="488"/>
      <c r="BZ226" s="488"/>
      <c r="CA226" s="488"/>
      <c r="CB226" s="488"/>
      <c r="CC226" s="488"/>
      <c r="CD226" s="488"/>
      <c r="CE226" s="488"/>
      <c r="CF226" s="488"/>
      <c r="CG226" s="488"/>
      <c r="CH226" s="488"/>
      <c r="CI226" s="488"/>
      <c r="CJ226" s="488"/>
      <c r="CK226" s="488"/>
      <c r="CL226" s="488"/>
      <c r="CM226" s="488"/>
      <c r="CN226" s="488"/>
      <c r="CO226" s="488"/>
      <c r="CP226" s="488"/>
      <c r="CQ226" s="488"/>
      <c r="CR226" s="488"/>
      <c r="CS226" s="488"/>
      <c r="CT226" s="488"/>
      <c r="CU226" s="488"/>
      <c r="CV226" s="488"/>
      <c r="CW226" s="488"/>
      <c r="CX226" s="488"/>
      <c r="CY226" s="488"/>
      <c r="CZ226" s="488"/>
      <c r="DA226" s="488"/>
      <c r="DB226" s="488"/>
      <c r="DC226" s="488"/>
      <c r="DD226" s="488"/>
      <c r="DE226" s="488"/>
      <c r="DF226" s="488"/>
      <c r="DG226" s="488"/>
      <c r="DH226" s="488"/>
      <c r="DI226" s="488"/>
      <c r="DJ226" s="488"/>
      <c r="DK226" s="488"/>
      <c r="DL226" s="488"/>
      <c r="DM226" s="488"/>
      <c r="DN226" s="488"/>
      <c r="DO226" s="488"/>
      <c r="DP226" s="488"/>
      <c r="DQ226" s="488"/>
      <c r="DR226" s="488"/>
      <c r="DS226" s="488"/>
      <c r="DT226" s="488"/>
      <c r="DU226" s="488"/>
      <c r="DV226" s="488"/>
      <c r="DW226" s="488"/>
      <c r="DX226" s="488"/>
      <c r="DY226" s="488"/>
      <c r="DZ226" s="488"/>
      <c r="EA226" s="488"/>
      <c r="EB226" s="488"/>
      <c r="EC226" s="488"/>
      <c r="ED226" s="488"/>
      <c r="EE226" s="488"/>
      <c r="EF226" s="488"/>
      <c r="EG226" s="488"/>
      <c r="EH226" s="489"/>
    </row>
    <row r="227" spans="1:138" s="490" customFormat="1" ht="18" customHeight="1">
      <c r="A227" s="628">
        <v>219</v>
      </c>
      <c r="B227" s="483" t="s">
        <v>1551</v>
      </c>
      <c r="C227" s="468" t="s">
        <v>648</v>
      </c>
      <c r="D227" s="469">
        <v>3000</v>
      </c>
      <c r="E227" s="381" t="s">
        <v>1561</v>
      </c>
      <c r="F227" s="469" t="s">
        <v>1562</v>
      </c>
      <c r="G227" s="381" t="s">
        <v>1563</v>
      </c>
      <c r="H227" s="470" t="s">
        <v>979</v>
      </c>
      <c r="I227" s="468"/>
      <c r="J227" s="468"/>
      <c r="K227" s="471"/>
      <c r="L227" s="468"/>
      <c r="M227" s="488"/>
      <c r="N227" s="488"/>
      <c r="O227" s="488"/>
      <c r="P227" s="488"/>
      <c r="Q227" s="488"/>
      <c r="R227" s="488"/>
      <c r="S227" s="488"/>
      <c r="T227" s="488"/>
      <c r="U227" s="488"/>
      <c r="V227" s="488"/>
      <c r="W227" s="488"/>
      <c r="X227" s="488"/>
      <c r="Y227" s="488"/>
      <c r="Z227" s="488"/>
      <c r="AA227" s="488"/>
      <c r="AB227" s="488"/>
      <c r="AC227" s="488"/>
      <c r="AD227" s="488"/>
      <c r="AE227" s="488"/>
      <c r="AF227" s="488"/>
      <c r="AG227" s="488"/>
      <c r="AH227" s="488"/>
      <c r="AI227" s="488"/>
      <c r="AJ227" s="488"/>
      <c r="AK227" s="488"/>
      <c r="AL227" s="488"/>
      <c r="AM227" s="488"/>
      <c r="AN227" s="488"/>
      <c r="AO227" s="488"/>
      <c r="AP227" s="488"/>
      <c r="AQ227" s="488"/>
      <c r="AR227" s="488"/>
      <c r="AS227" s="488"/>
      <c r="AT227" s="488"/>
      <c r="AU227" s="488"/>
      <c r="AV227" s="488"/>
      <c r="AW227" s="488"/>
      <c r="AX227" s="488"/>
      <c r="AY227" s="488"/>
      <c r="AZ227" s="488"/>
      <c r="BA227" s="488"/>
      <c r="BB227" s="488"/>
      <c r="BC227" s="488"/>
      <c r="BD227" s="488"/>
      <c r="BE227" s="488"/>
      <c r="BF227" s="488"/>
      <c r="BG227" s="488"/>
      <c r="BH227" s="488"/>
      <c r="BI227" s="488"/>
      <c r="BJ227" s="488"/>
      <c r="BK227" s="488"/>
      <c r="BL227" s="488"/>
      <c r="BM227" s="488"/>
      <c r="BN227" s="488"/>
      <c r="BO227" s="488"/>
      <c r="BP227" s="488"/>
      <c r="BQ227" s="488"/>
      <c r="BR227" s="488"/>
      <c r="BS227" s="488"/>
      <c r="BT227" s="488"/>
      <c r="BU227" s="488"/>
      <c r="BV227" s="488"/>
      <c r="BW227" s="488"/>
      <c r="BX227" s="488"/>
      <c r="BY227" s="488"/>
      <c r="BZ227" s="488"/>
      <c r="CA227" s="488"/>
      <c r="CB227" s="488"/>
      <c r="CC227" s="488"/>
      <c r="CD227" s="488"/>
      <c r="CE227" s="488"/>
      <c r="CF227" s="488"/>
      <c r="CG227" s="488"/>
      <c r="CH227" s="488"/>
      <c r="CI227" s="488"/>
      <c r="CJ227" s="488"/>
      <c r="CK227" s="488"/>
      <c r="CL227" s="488"/>
      <c r="CM227" s="488"/>
      <c r="CN227" s="488"/>
      <c r="CO227" s="488"/>
      <c r="CP227" s="488"/>
      <c r="CQ227" s="488"/>
      <c r="CR227" s="488"/>
      <c r="CS227" s="488"/>
      <c r="CT227" s="488"/>
      <c r="CU227" s="488"/>
      <c r="CV227" s="488"/>
      <c r="CW227" s="488"/>
      <c r="CX227" s="488"/>
      <c r="CY227" s="488"/>
      <c r="CZ227" s="488"/>
      <c r="DA227" s="488"/>
      <c r="DB227" s="488"/>
      <c r="DC227" s="488"/>
      <c r="DD227" s="488"/>
      <c r="DE227" s="488"/>
      <c r="DF227" s="488"/>
      <c r="DG227" s="488"/>
      <c r="DH227" s="488"/>
      <c r="DI227" s="488"/>
      <c r="DJ227" s="488"/>
      <c r="DK227" s="488"/>
      <c r="DL227" s="488"/>
      <c r="DM227" s="488"/>
      <c r="DN227" s="488"/>
      <c r="DO227" s="488"/>
      <c r="DP227" s="488"/>
      <c r="DQ227" s="488"/>
      <c r="DR227" s="488"/>
      <c r="DS227" s="488"/>
      <c r="DT227" s="488"/>
      <c r="DU227" s="488"/>
      <c r="DV227" s="488"/>
      <c r="DW227" s="488"/>
      <c r="DX227" s="488"/>
      <c r="DY227" s="488"/>
      <c r="DZ227" s="488"/>
      <c r="EA227" s="488"/>
      <c r="EB227" s="488"/>
      <c r="EC227" s="488"/>
      <c r="ED227" s="488"/>
      <c r="EE227" s="488"/>
      <c r="EF227" s="488"/>
      <c r="EG227" s="488"/>
      <c r="EH227" s="489"/>
    </row>
    <row r="228" spans="1:138" s="490" customFormat="1" ht="18" customHeight="1">
      <c r="A228" s="628">
        <v>220</v>
      </c>
      <c r="B228" s="483" t="s">
        <v>1551</v>
      </c>
      <c r="C228" s="468" t="s">
        <v>648</v>
      </c>
      <c r="D228" s="469">
        <v>6000</v>
      </c>
      <c r="E228" s="381" t="s">
        <v>1564</v>
      </c>
      <c r="F228" s="469" t="s">
        <v>1565</v>
      </c>
      <c r="G228" s="381" t="s">
        <v>1566</v>
      </c>
      <c r="H228" s="470" t="s">
        <v>979</v>
      </c>
      <c r="I228" s="468"/>
      <c r="J228" s="468"/>
      <c r="K228" s="471"/>
      <c r="L228" s="468"/>
      <c r="M228" s="488"/>
      <c r="N228" s="488"/>
      <c r="O228" s="488"/>
      <c r="P228" s="488"/>
      <c r="Q228" s="488"/>
      <c r="R228" s="488"/>
      <c r="S228" s="488"/>
      <c r="T228" s="488"/>
      <c r="U228" s="488"/>
      <c r="V228" s="488"/>
      <c r="W228" s="488"/>
      <c r="X228" s="488"/>
      <c r="Y228" s="488"/>
      <c r="Z228" s="488"/>
      <c r="AA228" s="488"/>
      <c r="AB228" s="488"/>
      <c r="AC228" s="488"/>
      <c r="AD228" s="488"/>
      <c r="AE228" s="488"/>
      <c r="AF228" s="488"/>
      <c r="AG228" s="488"/>
      <c r="AH228" s="488"/>
      <c r="AI228" s="488"/>
      <c r="AJ228" s="488"/>
      <c r="AK228" s="488"/>
      <c r="AL228" s="488"/>
      <c r="AM228" s="488"/>
      <c r="AN228" s="488"/>
      <c r="AO228" s="488"/>
      <c r="AP228" s="488"/>
      <c r="AQ228" s="488"/>
      <c r="AR228" s="488"/>
      <c r="AS228" s="488"/>
      <c r="AT228" s="488"/>
      <c r="AU228" s="488"/>
      <c r="AV228" s="488"/>
      <c r="AW228" s="488"/>
      <c r="AX228" s="488"/>
      <c r="AY228" s="488"/>
      <c r="AZ228" s="488"/>
      <c r="BA228" s="488"/>
      <c r="BB228" s="488"/>
      <c r="BC228" s="488"/>
      <c r="BD228" s="488"/>
      <c r="BE228" s="488"/>
      <c r="BF228" s="488"/>
      <c r="BG228" s="488"/>
      <c r="BH228" s="488"/>
      <c r="BI228" s="488"/>
      <c r="BJ228" s="488"/>
      <c r="BK228" s="488"/>
      <c r="BL228" s="488"/>
      <c r="BM228" s="488"/>
      <c r="BN228" s="488"/>
      <c r="BO228" s="488"/>
      <c r="BP228" s="488"/>
      <c r="BQ228" s="488"/>
      <c r="BR228" s="488"/>
      <c r="BS228" s="488"/>
      <c r="BT228" s="488"/>
      <c r="BU228" s="488"/>
      <c r="BV228" s="488"/>
      <c r="BW228" s="488"/>
      <c r="BX228" s="488"/>
      <c r="BY228" s="488"/>
      <c r="BZ228" s="488"/>
      <c r="CA228" s="488"/>
      <c r="CB228" s="488"/>
      <c r="CC228" s="488"/>
      <c r="CD228" s="488"/>
      <c r="CE228" s="488"/>
      <c r="CF228" s="488"/>
      <c r="CG228" s="488"/>
      <c r="CH228" s="488"/>
      <c r="CI228" s="488"/>
      <c r="CJ228" s="488"/>
      <c r="CK228" s="488"/>
      <c r="CL228" s="488"/>
      <c r="CM228" s="488"/>
      <c r="CN228" s="488"/>
      <c r="CO228" s="488"/>
      <c r="CP228" s="488"/>
      <c r="CQ228" s="488"/>
      <c r="CR228" s="488"/>
      <c r="CS228" s="488"/>
      <c r="CT228" s="488"/>
      <c r="CU228" s="488"/>
      <c r="CV228" s="488"/>
      <c r="CW228" s="488"/>
      <c r="CX228" s="488"/>
      <c r="CY228" s="488"/>
      <c r="CZ228" s="488"/>
      <c r="DA228" s="488"/>
      <c r="DB228" s="488"/>
      <c r="DC228" s="488"/>
      <c r="DD228" s="488"/>
      <c r="DE228" s="488"/>
      <c r="DF228" s="488"/>
      <c r="DG228" s="488"/>
      <c r="DH228" s="488"/>
      <c r="DI228" s="488"/>
      <c r="DJ228" s="488"/>
      <c r="DK228" s="488"/>
      <c r="DL228" s="488"/>
      <c r="DM228" s="488"/>
      <c r="DN228" s="488"/>
      <c r="DO228" s="488"/>
      <c r="DP228" s="488"/>
      <c r="DQ228" s="488"/>
      <c r="DR228" s="488"/>
      <c r="DS228" s="488"/>
      <c r="DT228" s="488"/>
      <c r="DU228" s="488"/>
      <c r="DV228" s="488"/>
      <c r="DW228" s="488"/>
      <c r="DX228" s="488"/>
      <c r="DY228" s="488"/>
      <c r="DZ228" s="488"/>
      <c r="EA228" s="488"/>
      <c r="EB228" s="488"/>
      <c r="EC228" s="488"/>
      <c r="ED228" s="488"/>
      <c r="EE228" s="488"/>
      <c r="EF228" s="488"/>
      <c r="EG228" s="488"/>
      <c r="EH228" s="489"/>
    </row>
    <row r="229" spans="1:138" s="490" customFormat="1" ht="18" customHeight="1">
      <c r="A229" s="628">
        <v>221</v>
      </c>
      <c r="B229" s="483" t="s">
        <v>1551</v>
      </c>
      <c r="C229" s="468" t="s">
        <v>648</v>
      </c>
      <c r="D229" s="469">
        <v>3000</v>
      </c>
      <c r="E229" s="381" t="s">
        <v>1257</v>
      </c>
      <c r="F229" s="469" t="s">
        <v>1258</v>
      </c>
      <c r="G229" s="381" t="s">
        <v>1259</v>
      </c>
      <c r="H229" s="470" t="s">
        <v>1001</v>
      </c>
      <c r="I229" s="468"/>
      <c r="J229" s="468"/>
      <c r="K229" s="471"/>
      <c r="L229" s="468"/>
      <c r="M229" s="488"/>
      <c r="N229" s="488"/>
      <c r="O229" s="488"/>
      <c r="P229" s="488"/>
      <c r="Q229" s="488"/>
      <c r="R229" s="488"/>
      <c r="S229" s="488"/>
      <c r="T229" s="488"/>
      <c r="U229" s="488"/>
      <c r="V229" s="488"/>
      <c r="W229" s="488"/>
      <c r="X229" s="488"/>
      <c r="Y229" s="488"/>
      <c r="Z229" s="488"/>
      <c r="AA229" s="488"/>
      <c r="AB229" s="488"/>
      <c r="AC229" s="488"/>
      <c r="AD229" s="488"/>
      <c r="AE229" s="488"/>
      <c r="AF229" s="488"/>
      <c r="AG229" s="488"/>
      <c r="AH229" s="488"/>
      <c r="AI229" s="488"/>
      <c r="AJ229" s="488"/>
      <c r="AK229" s="488"/>
      <c r="AL229" s="488"/>
      <c r="AM229" s="488"/>
      <c r="AN229" s="488"/>
      <c r="AO229" s="488"/>
      <c r="AP229" s="488"/>
      <c r="AQ229" s="488"/>
      <c r="AR229" s="488"/>
      <c r="AS229" s="488"/>
      <c r="AT229" s="488"/>
      <c r="AU229" s="488"/>
      <c r="AV229" s="488"/>
      <c r="AW229" s="488"/>
      <c r="AX229" s="488"/>
      <c r="AY229" s="488"/>
      <c r="AZ229" s="488"/>
      <c r="BA229" s="488"/>
      <c r="BB229" s="488"/>
      <c r="BC229" s="488"/>
      <c r="BD229" s="488"/>
      <c r="BE229" s="488"/>
      <c r="BF229" s="488"/>
      <c r="BG229" s="488"/>
      <c r="BH229" s="488"/>
      <c r="BI229" s="488"/>
      <c r="BJ229" s="488"/>
      <c r="BK229" s="488"/>
      <c r="BL229" s="488"/>
      <c r="BM229" s="488"/>
      <c r="BN229" s="488"/>
      <c r="BO229" s="488"/>
      <c r="BP229" s="488"/>
      <c r="BQ229" s="488"/>
      <c r="BR229" s="488"/>
      <c r="BS229" s="488"/>
      <c r="BT229" s="488"/>
      <c r="BU229" s="488"/>
      <c r="BV229" s="488"/>
      <c r="BW229" s="488"/>
      <c r="BX229" s="488"/>
      <c r="BY229" s="488"/>
      <c r="BZ229" s="488"/>
      <c r="CA229" s="488"/>
      <c r="CB229" s="488"/>
      <c r="CC229" s="488"/>
      <c r="CD229" s="488"/>
      <c r="CE229" s="488"/>
      <c r="CF229" s="488"/>
      <c r="CG229" s="488"/>
      <c r="CH229" s="488"/>
      <c r="CI229" s="488"/>
      <c r="CJ229" s="488"/>
      <c r="CK229" s="488"/>
      <c r="CL229" s="488"/>
      <c r="CM229" s="488"/>
      <c r="CN229" s="488"/>
      <c r="CO229" s="488"/>
      <c r="CP229" s="488"/>
      <c r="CQ229" s="488"/>
      <c r="CR229" s="488"/>
      <c r="CS229" s="488"/>
      <c r="CT229" s="488"/>
      <c r="CU229" s="488"/>
      <c r="CV229" s="488"/>
      <c r="CW229" s="488"/>
      <c r="CX229" s="488"/>
      <c r="CY229" s="488"/>
      <c r="CZ229" s="488"/>
      <c r="DA229" s="488"/>
      <c r="DB229" s="488"/>
      <c r="DC229" s="488"/>
      <c r="DD229" s="488"/>
      <c r="DE229" s="488"/>
      <c r="DF229" s="488"/>
      <c r="DG229" s="488"/>
      <c r="DH229" s="488"/>
      <c r="DI229" s="488"/>
      <c r="DJ229" s="488"/>
      <c r="DK229" s="488"/>
      <c r="DL229" s="488"/>
      <c r="DM229" s="488"/>
      <c r="DN229" s="488"/>
      <c r="DO229" s="488"/>
      <c r="DP229" s="488"/>
      <c r="DQ229" s="488"/>
      <c r="DR229" s="488"/>
      <c r="DS229" s="488"/>
      <c r="DT229" s="488"/>
      <c r="DU229" s="488"/>
      <c r="DV229" s="488"/>
      <c r="DW229" s="488"/>
      <c r="DX229" s="488"/>
      <c r="DY229" s="488"/>
      <c r="DZ229" s="488"/>
      <c r="EA229" s="488"/>
      <c r="EB229" s="488"/>
      <c r="EC229" s="488"/>
      <c r="ED229" s="488"/>
      <c r="EE229" s="488"/>
      <c r="EF229" s="488"/>
      <c r="EG229" s="488"/>
      <c r="EH229" s="489"/>
    </row>
    <row r="230" spans="1:138" s="490" customFormat="1" ht="18" customHeight="1">
      <c r="A230" s="628">
        <v>222</v>
      </c>
      <c r="B230" s="483" t="s">
        <v>1551</v>
      </c>
      <c r="C230" s="468" t="s">
        <v>648</v>
      </c>
      <c r="D230" s="469">
        <v>2997.4</v>
      </c>
      <c r="E230" s="381" t="s">
        <v>1272</v>
      </c>
      <c r="F230" s="491">
        <v>60001076731</v>
      </c>
      <c r="G230" s="381" t="s">
        <v>1273</v>
      </c>
      <c r="H230" s="470" t="s">
        <v>1274</v>
      </c>
      <c r="I230" s="468"/>
      <c r="J230" s="468"/>
      <c r="K230" s="471"/>
      <c r="L230" s="468"/>
      <c r="M230" s="488"/>
      <c r="N230" s="488"/>
      <c r="O230" s="488"/>
      <c r="P230" s="488"/>
      <c r="Q230" s="488"/>
      <c r="R230" s="488"/>
      <c r="S230" s="488"/>
      <c r="T230" s="488"/>
      <c r="U230" s="488"/>
      <c r="V230" s="488"/>
      <c r="W230" s="488"/>
      <c r="X230" s="488"/>
      <c r="Y230" s="488"/>
      <c r="Z230" s="488"/>
      <c r="AA230" s="488"/>
      <c r="AB230" s="488"/>
      <c r="AC230" s="488"/>
      <c r="AD230" s="488"/>
      <c r="AE230" s="488"/>
      <c r="AF230" s="488"/>
      <c r="AG230" s="488"/>
      <c r="AH230" s="488"/>
      <c r="AI230" s="488"/>
      <c r="AJ230" s="488"/>
      <c r="AK230" s="488"/>
      <c r="AL230" s="488"/>
      <c r="AM230" s="488"/>
      <c r="AN230" s="488"/>
      <c r="AO230" s="488"/>
      <c r="AP230" s="488"/>
      <c r="AQ230" s="488"/>
      <c r="AR230" s="488"/>
      <c r="AS230" s="488"/>
      <c r="AT230" s="488"/>
      <c r="AU230" s="488"/>
      <c r="AV230" s="488"/>
      <c r="AW230" s="488"/>
      <c r="AX230" s="488"/>
      <c r="AY230" s="488"/>
      <c r="AZ230" s="488"/>
      <c r="BA230" s="488"/>
      <c r="BB230" s="488"/>
      <c r="BC230" s="488"/>
      <c r="BD230" s="488"/>
      <c r="BE230" s="488"/>
      <c r="BF230" s="488"/>
      <c r="BG230" s="488"/>
      <c r="BH230" s="488"/>
      <c r="BI230" s="488"/>
      <c r="BJ230" s="488"/>
      <c r="BK230" s="488"/>
      <c r="BL230" s="488"/>
      <c r="BM230" s="488"/>
      <c r="BN230" s="488"/>
      <c r="BO230" s="488"/>
      <c r="BP230" s="488"/>
      <c r="BQ230" s="488"/>
      <c r="BR230" s="488"/>
      <c r="BS230" s="488"/>
      <c r="BT230" s="488"/>
      <c r="BU230" s="488"/>
      <c r="BV230" s="488"/>
      <c r="BW230" s="488"/>
      <c r="BX230" s="488"/>
      <c r="BY230" s="488"/>
      <c r="BZ230" s="488"/>
      <c r="CA230" s="488"/>
      <c r="CB230" s="488"/>
      <c r="CC230" s="488"/>
      <c r="CD230" s="488"/>
      <c r="CE230" s="488"/>
      <c r="CF230" s="488"/>
      <c r="CG230" s="488"/>
      <c r="CH230" s="488"/>
      <c r="CI230" s="488"/>
      <c r="CJ230" s="488"/>
      <c r="CK230" s="488"/>
      <c r="CL230" s="488"/>
      <c r="CM230" s="488"/>
      <c r="CN230" s="488"/>
      <c r="CO230" s="488"/>
      <c r="CP230" s="488"/>
      <c r="CQ230" s="488"/>
      <c r="CR230" s="488"/>
      <c r="CS230" s="488"/>
      <c r="CT230" s="488"/>
      <c r="CU230" s="488"/>
      <c r="CV230" s="488"/>
      <c r="CW230" s="488"/>
      <c r="CX230" s="488"/>
      <c r="CY230" s="488"/>
      <c r="CZ230" s="488"/>
      <c r="DA230" s="488"/>
      <c r="DB230" s="488"/>
      <c r="DC230" s="488"/>
      <c r="DD230" s="488"/>
      <c r="DE230" s="488"/>
      <c r="DF230" s="488"/>
      <c r="DG230" s="488"/>
      <c r="DH230" s="488"/>
      <c r="DI230" s="488"/>
      <c r="DJ230" s="488"/>
      <c r="DK230" s="488"/>
      <c r="DL230" s="488"/>
      <c r="DM230" s="488"/>
      <c r="DN230" s="488"/>
      <c r="DO230" s="488"/>
      <c r="DP230" s="488"/>
      <c r="DQ230" s="488"/>
      <c r="DR230" s="488"/>
      <c r="DS230" s="488"/>
      <c r="DT230" s="488"/>
      <c r="DU230" s="488"/>
      <c r="DV230" s="488"/>
      <c r="DW230" s="488"/>
      <c r="DX230" s="488"/>
      <c r="DY230" s="488"/>
      <c r="DZ230" s="488"/>
      <c r="EA230" s="488"/>
      <c r="EB230" s="488"/>
      <c r="EC230" s="488"/>
      <c r="ED230" s="488"/>
      <c r="EE230" s="488"/>
      <c r="EF230" s="488"/>
      <c r="EG230" s="488"/>
      <c r="EH230" s="489"/>
    </row>
    <row r="231" spans="1:138" s="490" customFormat="1" ht="18" customHeight="1">
      <c r="A231" s="628">
        <v>223</v>
      </c>
      <c r="B231" s="483" t="s">
        <v>1551</v>
      </c>
      <c r="C231" s="468" t="s">
        <v>648</v>
      </c>
      <c r="D231" s="469">
        <v>2999.16</v>
      </c>
      <c r="E231" s="381" t="s">
        <v>1275</v>
      </c>
      <c r="F231" s="491">
        <v>60001040389</v>
      </c>
      <c r="G231" s="381" t="s">
        <v>1276</v>
      </c>
      <c r="H231" s="470" t="s">
        <v>1274</v>
      </c>
      <c r="I231" s="468"/>
      <c r="J231" s="468"/>
      <c r="K231" s="471"/>
      <c r="L231" s="468"/>
      <c r="M231" s="488"/>
      <c r="N231" s="488"/>
      <c r="O231" s="488"/>
      <c r="P231" s="488"/>
      <c r="Q231" s="488"/>
      <c r="R231" s="488"/>
      <c r="S231" s="488"/>
      <c r="T231" s="488"/>
      <c r="U231" s="488"/>
      <c r="V231" s="488"/>
      <c r="W231" s="488"/>
      <c r="X231" s="488"/>
      <c r="Y231" s="488"/>
      <c r="Z231" s="488"/>
      <c r="AA231" s="488"/>
      <c r="AB231" s="488"/>
      <c r="AC231" s="488"/>
      <c r="AD231" s="488"/>
      <c r="AE231" s="488"/>
      <c r="AF231" s="488"/>
      <c r="AG231" s="488"/>
      <c r="AH231" s="488"/>
      <c r="AI231" s="488"/>
      <c r="AJ231" s="488"/>
      <c r="AK231" s="488"/>
      <c r="AL231" s="488"/>
      <c r="AM231" s="488"/>
      <c r="AN231" s="488"/>
      <c r="AO231" s="488"/>
      <c r="AP231" s="488"/>
      <c r="AQ231" s="488"/>
      <c r="AR231" s="488"/>
      <c r="AS231" s="488"/>
      <c r="AT231" s="488"/>
      <c r="AU231" s="488"/>
      <c r="AV231" s="488"/>
      <c r="AW231" s="488"/>
      <c r="AX231" s="488"/>
      <c r="AY231" s="488"/>
      <c r="AZ231" s="488"/>
      <c r="BA231" s="488"/>
      <c r="BB231" s="488"/>
      <c r="BC231" s="488"/>
      <c r="BD231" s="488"/>
      <c r="BE231" s="488"/>
      <c r="BF231" s="488"/>
      <c r="BG231" s="488"/>
      <c r="BH231" s="488"/>
      <c r="BI231" s="488"/>
      <c r="BJ231" s="488"/>
      <c r="BK231" s="488"/>
      <c r="BL231" s="488"/>
      <c r="BM231" s="488"/>
      <c r="BN231" s="488"/>
      <c r="BO231" s="488"/>
      <c r="BP231" s="488"/>
      <c r="BQ231" s="488"/>
      <c r="BR231" s="488"/>
      <c r="BS231" s="488"/>
      <c r="BT231" s="488"/>
      <c r="BU231" s="488"/>
      <c r="BV231" s="488"/>
      <c r="BW231" s="488"/>
      <c r="BX231" s="488"/>
      <c r="BY231" s="488"/>
      <c r="BZ231" s="488"/>
      <c r="CA231" s="488"/>
      <c r="CB231" s="488"/>
      <c r="CC231" s="488"/>
      <c r="CD231" s="488"/>
      <c r="CE231" s="488"/>
      <c r="CF231" s="488"/>
      <c r="CG231" s="488"/>
      <c r="CH231" s="488"/>
      <c r="CI231" s="488"/>
      <c r="CJ231" s="488"/>
      <c r="CK231" s="488"/>
      <c r="CL231" s="488"/>
      <c r="CM231" s="488"/>
      <c r="CN231" s="488"/>
      <c r="CO231" s="488"/>
      <c r="CP231" s="488"/>
      <c r="CQ231" s="488"/>
      <c r="CR231" s="488"/>
      <c r="CS231" s="488"/>
      <c r="CT231" s="488"/>
      <c r="CU231" s="488"/>
      <c r="CV231" s="488"/>
      <c r="CW231" s="488"/>
      <c r="CX231" s="488"/>
      <c r="CY231" s="488"/>
      <c r="CZ231" s="488"/>
      <c r="DA231" s="488"/>
      <c r="DB231" s="488"/>
      <c r="DC231" s="488"/>
      <c r="DD231" s="488"/>
      <c r="DE231" s="488"/>
      <c r="DF231" s="488"/>
      <c r="DG231" s="488"/>
      <c r="DH231" s="488"/>
      <c r="DI231" s="488"/>
      <c r="DJ231" s="488"/>
      <c r="DK231" s="488"/>
      <c r="DL231" s="488"/>
      <c r="DM231" s="488"/>
      <c r="DN231" s="488"/>
      <c r="DO231" s="488"/>
      <c r="DP231" s="488"/>
      <c r="DQ231" s="488"/>
      <c r="DR231" s="488"/>
      <c r="DS231" s="488"/>
      <c r="DT231" s="488"/>
      <c r="DU231" s="488"/>
      <c r="DV231" s="488"/>
      <c r="DW231" s="488"/>
      <c r="DX231" s="488"/>
      <c r="DY231" s="488"/>
      <c r="DZ231" s="488"/>
      <c r="EA231" s="488"/>
      <c r="EB231" s="488"/>
      <c r="EC231" s="488"/>
      <c r="ED231" s="488"/>
      <c r="EE231" s="488"/>
      <c r="EF231" s="488"/>
      <c r="EG231" s="488"/>
      <c r="EH231" s="489"/>
    </row>
    <row r="232" spans="1:138" s="490" customFormat="1" ht="18" customHeight="1">
      <c r="A232" s="628">
        <v>224</v>
      </c>
      <c r="B232" s="483" t="s">
        <v>1551</v>
      </c>
      <c r="C232" s="468" t="s">
        <v>648</v>
      </c>
      <c r="D232" s="469">
        <v>3000</v>
      </c>
      <c r="E232" s="381" t="s">
        <v>1567</v>
      </c>
      <c r="F232" s="469" t="s">
        <v>578</v>
      </c>
      <c r="G232" s="381" t="s">
        <v>1025</v>
      </c>
      <c r="H232" s="470" t="s">
        <v>1001</v>
      </c>
      <c r="I232" s="468"/>
      <c r="J232" s="468"/>
      <c r="K232" s="471"/>
      <c r="L232" s="468"/>
      <c r="M232" s="488"/>
      <c r="N232" s="488"/>
      <c r="O232" s="488"/>
      <c r="P232" s="488"/>
      <c r="Q232" s="488"/>
      <c r="R232" s="488"/>
      <c r="S232" s="488"/>
      <c r="T232" s="488"/>
      <c r="U232" s="488"/>
      <c r="V232" s="488"/>
      <c r="W232" s="488"/>
      <c r="X232" s="488"/>
      <c r="Y232" s="488"/>
      <c r="Z232" s="488"/>
      <c r="AA232" s="488"/>
      <c r="AB232" s="488"/>
      <c r="AC232" s="488"/>
      <c r="AD232" s="488"/>
      <c r="AE232" s="488"/>
      <c r="AF232" s="488"/>
      <c r="AG232" s="488"/>
      <c r="AH232" s="488"/>
      <c r="AI232" s="488"/>
      <c r="AJ232" s="488"/>
      <c r="AK232" s="488"/>
      <c r="AL232" s="488"/>
      <c r="AM232" s="488"/>
      <c r="AN232" s="488"/>
      <c r="AO232" s="488"/>
      <c r="AP232" s="488"/>
      <c r="AQ232" s="488"/>
      <c r="AR232" s="488"/>
      <c r="AS232" s="488"/>
      <c r="AT232" s="488"/>
      <c r="AU232" s="488"/>
      <c r="AV232" s="488"/>
      <c r="AW232" s="488"/>
      <c r="AX232" s="488"/>
      <c r="AY232" s="488"/>
      <c r="AZ232" s="488"/>
      <c r="BA232" s="488"/>
      <c r="BB232" s="488"/>
      <c r="BC232" s="488"/>
      <c r="BD232" s="488"/>
      <c r="BE232" s="488"/>
      <c r="BF232" s="488"/>
      <c r="BG232" s="488"/>
      <c r="BH232" s="488"/>
      <c r="BI232" s="488"/>
      <c r="BJ232" s="488"/>
      <c r="BK232" s="488"/>
      <c r="BL232" s="488"/>
      <c r="BM232" s="488"/>
      <c r="BN232" s="488"/>
      <c r="BO232" s="488"/>
      <c r="BP232" s="488"/>
      <c r="BQ232" s="488"/>
      <c r="BR232" s="488"/>
      <c r="BS232" s="488"/>
      <c r="BT232" s="488"/>
      <c r="BU232" s="488"/>
      <c r="BV232" s="488"/>
      <c r="BW232" s="488"/>
      <c r="BX232" s="488"/>
      <c r="BY232" s="488"/>
      <c r="BZ232" s="488"/>
      <c r="CA232" s="488"/>
      <c r="CB232" s="488"/>
      <c r="CC232" s="488"/>
      <c r="CD232" s="488"/>
      <c r="CE232" s="488"/>
      <c r="CF232" s="488"/>
      <c r="CG232" s="488"/>
      <c r="CH232" s="488"/>
      <c r="CI232" s="488"/>
      <c r="CJ232" s="488"/>
      <c r="CK232" s="488"/>
      <c r="CL232" s="488"/>
      <c r="CM232" s="488"/>
      <c r="CN232" s="488"/>
      <c r="CO232" s="488"/>
      <c r="CP232" s="488"/>
      <c r="CQ232" s="488"/>
      <c r="CR232" s="488"/>
      <c r="CS232" s="488"/>
      <c r="CT232" s="488"/>
      <c r="CU232" s="488"/>
      <c r="CV232" s="488"/>
      <c r="CW232" s="488"/>
      <c r="CX232" s="488"/>
      <c r="CY232" s="488"/>
      <c r="CZ232" s="488"/>
      <c r="DA232" s="488"/>
      <c r="DB232" s="488"/>
      <c r="DC232" s="488"/>
      <c r="DD232" s="488"/>
      <c r="DE232" s="488"/>
      <c r="DF232" s="488"/>
      <c r="DG232" s="488"/>
      <c r="DH232" s="488"/>
      <c r="DI232" s="488"/>
      <c r="DJ232" s="488"/>
      <c r="DK232" s="488"/>
      <c r="DL232" s="488"/>
      <c r="DM232" s="488"/>
      <c r="DN232" s="488"/>
      <c r="DO232" s="488"/>
      <c r="DP232" s="488"/>
      <c r="DQ232" s="488"/>
      <c r="DR232" s="488"/>
      <c r="DS232" s="488"/>
      <c r="DT232" s="488"/>
      <c r="DU232" s="488"/>
      <c r="DV232" s="488"/>
      <c r="DW232" s="488"/>
      <c r="DX232" s="488"/>
      <c r="DY232" s="488"/>
      <c r="DZ232" s="488"/>
      <c r="EA232" s="488"/>
      <c r="EB232" s="488"/>
      <c r="EC232" s="488"/>
      <c r="ED232" s="488"/>
      <c r="EE232" s="488"/>
      <c r="EF232" s="488"/>
      <c r="EG232" s="488"/>
      <c r="EH232" s="489"/>
    </row>
    <row r="233" spans="1:138" s="490" customFormat="1" ht="18" customHeight="1">
      <c r="A233" s="628">
        <v>225</v>
      </c>
      <c r="B233" s="483" t="s">
        <v>1551</v>
      </c>
      <c r="C233" s="468" t="s">
        <v>648</v>
      </c>
      <c r="D233" s="469">
        <v>1000</v>
      </c>
      <c r="E233" s="381" t="s">
        <v>1568</v>
      </c>
      <c r="F233" s="469" t="s">
        <v>1569</v>
      </c>
      <c r="G233" s="381" t="s">
        <v>1570</v>
      </c>
      <c r="H233" s="470" t="s">
        <v>983</v>
      </c>
      <c r="I233" s="468"/>
      <c r="J233" s="468"/>
      <c r="K233" s="471"/>
      <c r="L233" s="468"/>
      <c r="M233" s="488"/>
      <c r="N233" s="488"/>
      <c r="O233" s="488"/>
      <c r="P233" s="488"/>
      <c r="Q233" s="488"/>
      <c r="R233" s="488"/>
      <c r="S233" s="488"/>
      <c r="T233" s="488"/>
      <c r="U233" s="488"/>
      <c r="V233" s="488"/>
      <c r="W233" s="488"/>
      <c r="X233" s="488"/>
      <c r="Y233" s="488"/>
      <c r="Z233" s="488"/>
      <c r="AA233" s="488"/>
      <c r="AB233" s="488"/>
      <c r="AC233" s="488"/>
      <c r="AD233" s="488"/>
      <c r="AE233" s="488"/>
      <c r="AF233" s="488"/>
      <c r="AG233" s="488"/>
      <c r="AH233" s="488"/>
      <c r="AI233" s="488"/>
      <c r="AJ233" s="488"/>
      <c r="AK233" s="488"/>
      <c r="AL233" s="488"/>
      <c r="AM233" s="488"/>
      <c r="AN233" s="488"/>
      <c r="AO233" s="488"/>
      <c r="AP233" s="488"/>
      <c r="AQ233" s="488"/>
      <c r="AR233" s="488"/>
      <c r="AS233" s="488"/>
      <c r="AT233" s="488"/>
      <c r="AU233" s="488"/>
      <c r="AV233" s="488"/>
      <c r="AW233" s="488"/>
      <c r="AX233" s="488"/>
      <c r="AY233" s="488"/>
      <c r="AZ233" s="488"/>
      <c r="BA233" s="488"/>
      <c r="BB233" s="488"/>
      <c r="BC233" s="488"/>
      <c r="BD233" s="488"/>
      <c r="BE233" s="488"/>
      <c r="BF233" s="488"/>
      <c r="BG233" s="488"/>
      <c r="BH233" s="488"/>
      <c r="BI233" s="488"/>
      <c r="BJ233" s="488"/>
      <c r="BK233" s="488"/>
      <c r="BL233" s="488"/>
      <c r="BM233" s="488"/>
      <c r="BN233" s="488"/>
      <c r="BO233" s="488"/>
      <c r="BP233" s="488"/>
      <c r="BQ233" s="488"/>
      <c r="BR233" s="488"/>
      <c r="BS233" s="488"/>
      <c r="BT233" s="488"/>
      <c r="BU233" s="488"/>
      <c r="BV233" s="488"/>
      <c r="BW233" s="488"/>
      <c r="BX233" s="488"/>
      <c r="BY233" s="488"/>
      <c r="BZ233" s="488"/>
      <c r="CA233" s="488"/>
      <c r="CB233" s="488"/>
      <c r="CC233" s="488"/>
      <c r="CD233" s="488"/>
      <c r="CE233" s="488"/>
      <c r="CF233" s="488"/>
      <c r="CG233" s="488"/>
      <c r="CH233" s="488"/>
      <c r="CI233" s="488"/>
      <c r="CJ233" s="488"/>
      <c r="CK233" s="488"/>
      <c r="CL233" s="488"/>
      <c r="CM233" s="488"/>
      <c r="CN233" s="488"/>
      <c r="CO233" s="488"/>
      <c r="CP233" s="488"/>
      <c r="CQ233" s="488"/>
      <c r="CR233" s="488"/>
      <c r="CS233" s="488"/>
      <c r="CT233" s="488"/>
      <c r="CU233" s="488"/>
      <c r="CV233" s="488"/>
      <c r="CW233" s="488"/>
      <c r="CX233" s="488"/>
      <c r="CY233" s="488"/>
      <c r="CZ233" s="488"/>
      <c r="DA233" s="488"/>
      <c r="DB233" s="488"/>
      <c r="DC233" s="488"/>
      <c r="DD233" s="488"/>
      <c r="DE233" s="488"/>
      <c r="DF233" s="488"/>
      <c r="DG233" s="488"/>
      <c r="DH233" s="488"/>
      <c r="DI233" s="488"/>
      <c r="DJ233" s="488"/>
      <c r="DK233" s="488"/>
      <c r="DL233" s="488"/>
      <c r="DM233" s="488"/>
      <c r="DN233" s="488"/>
      <c r="DO233" s="488"/>
      <c r="DP233" s="488"/>
      <c r="DQ233" s="488"/>
      <c r="DR233" s="488"/>
      <c r="DS233" s="488"/>
      <c r="DT233" s="488"/>
      <c r="DU233" s="488"/>
      <c r="DV233" s="488"/>
      <c r="DW233" s="488"/>
      <c r="DX233" s="488"/>
      <c r="DY233" s="488"/>
      <c r="DZ233" s="488"/>
      <c r="EA233" s="488"/>
      <c r="EB233" s="488"/>
      <c r="EC233" s="488"/>
      <c r="ED233" s="488"/>
      <c r="EE233" s="488"/>
      <c r="EF233" s="488"/>
      <c r="EG233" s="488"/>
      <c r="EH233" s="489"/>
    </row>
    <row r="234" spans="1:138" s="490" customFormat="1" ht="18" customHeight="1">
      <c r="A234" s="628">
        <v>226</v>
      </c>
      <c r="B234" s="483" t="s">
        <v>1551</v>
      </c>
      <c r="C234" s="468" t="s">
        <v>648</v>
      </c>
      <c r="D234" s="469">
        <v>14989.5</v>
      </c>
      <c r="E234" s="381" t="s">
        <v>1571</v>
      </c>
      <c r="F234" s="469" t="s">
        <v>1264</v>
      </c>
      <c r="G234" s="381" t="s">
        <v>1265</v>
      </c>
      <c r="H234" s="470" t="s">
        <v>979</v>
      </c>
      <c r="I234" s="468"/>
      <c r="J234" s="468"/>
      <c r="K234" s="471"/>
      <c r="L234" s="468"/>
      <c r="M234" s="488"/>
      <c r="N234" s="488"/>
      <c r="O234" s="488"/>
      <c r="P234" s="488"/>
      <c r="Q234" s="488"/>
      <c r="R234" s="488"/>
      <c r="S234" s="488"/>
      <c r="T234" s="488"/>
      <c r="U234" s="488"/>
      <c r="V234" s="488"/>
      <c r="W234" s="488"/>
      <c r="X234" s="488"/>
      <c r="Y234" s="488"/>
      <c r="Z234" s="488"/>
      <c r="AA234" s="488"/>
      <c r="AB234" s="488"/>
      <c r="AC234" s="488"/>
      <c r="AD234" s="488"/>
      <c r="AE234" s="488"/>
      <c r="AF234" s="488"/>
      <c r="AG234" s="488"/>
      <c r="AH234" s="488"/>
      <c r="AI234" s="488"/>
      <c r="AJ234" s="488"/>
      <c r="AK234" s="488"/>
      <c r="AL234" s="488"/>
      <c r="AM234" s="488"/>
      <c r="AN234" s="488"/>
      <c r="AO234" s="488"/>
      <c r="AP234" s="488"/>
      <c r="AQ234" s="488"/>
      <c r="AR234" s="488"/>
      <c r="AS234" s="488"/>
      <c r="AT234" s="488"/>
      <c r="AU234" s="488"/>
      <c r="AV234" s="488"/>
      <c r="AW234" s="488"/>
      <c r="AX234" s="488"/>
      <c r="AY234" s="488"/>
      <c r="AZ234" s="488"/>
      <c r="BA234" s="488"/>
      <c r="BB234" s="488"/>
      <c r="BC234" s="488"/>
      <c r="BD234" s="488"/>
      <c r="BE234" s="488"/>
      <c r="BF234" s="488"/>
      <c r="BG234" s="488"/>
      <c r="BH234" s="488"/>
      <c r="BI234" s="488"/>
      <c r="BJ234" s="488"/>
      <c r="BK234" s="488"/>
      <c r="BL234" s="488"/>
      <c r="BM234" s="488"/>
      <c r="BN234" s="488"/>
      <c r="BO234" s="488"/>
      <c r="BP234" s="488"/>
      <c r="BQ234" s="488"/>
      <c r="BR234" s="488"/>
      <c r="BS234" s="488"/>
      <c r="BT234" s="488"/>
      <c r="BU234" s="488"/>
      <c r="BV234" s="488"/>
      <c r="BW234" s="488"/>
      <c r="BX234" s="488"/>
      <c r="BY234" s="488"/>
      <c r="BZ234" s="488"/>
      <c r="CA234" s="488"/>
      <c r="CB234" s="488"/>
      <c r="CC234" s="488"/>
      <c r="CD234" s="488"/>
      <c r="CE234" s="488"/>
      <c r="CF234" s="488"/>
      <c r="CG234" s="488"/>
      <c r="CH234" s="488"/>
      <c r="CI234" s="488"/>
      <c r="CJ234" s="488"/>
      <c r="CK234" s="488"/>
      <c r="CL234" s="488"/>
      <c r="CM234" s="488"/>
      <c r="CN234" s="488"/>
      <c r="CO234" s="488"/>
      <c r="CP234" s="488"/>
      <c r="CQ234" s="488"/>
      <c r="CR234" s="488"/>
      <c r="CS234" s="488"/>
      <c r="CT234" s="488"/>
      <c r="CU234" s="488"/>
      <c r="CV234" s="488"/>
      <c r="CW234" s="488"/>
      <c r="CX234" s="488"/>
      <c r="CY234" s="488"/>
      <c r="CZ234" s="488"/>
      <c r="DA234" s="488"/>
      <c r="DB234" s="488"/>
      <c r="DC234" s="488"/>
      <c r="DD234" s="488"/>
      <c r="DE234" s="488"/>
      <c r="DF234" s="488"/>
      <c r="DG234" s="488"/>
      <c r="DH234" s="488"/>
      <c r="DI234" s="488"/>
      <c r="DJ234" s="488"/>
      <c r="DK234" s="488"/>
      <c r="DL234" s="488"/>
      <c r="DM234" s="488"/>
      <c r="DN234" s="488"/>
      <c r="DO234" s="488"/>
      <c r="DP234" s="488"/>
      <c r="DQ234" s="488"/>
      <c r="DR234" s="488"/>
      <c r="DS234" s="488"/>
      <c r="DT234" s="488"/>
      <c r="DU234" s="488"/>
      <c r="DV234" s="488"/>
      <c r="DW234" s="488"/>
      <c r="DX234" s="488"/>
      <c r="DY234" s="488"/>
      <c r="DZ234" s="488"/>
      <c r="EA234" s="488"/>
      <c r="EB234" s="488"/>
      <c r="EC234" s="488"/>
      <c r="ED234" s="488"/>
      <c r="EE234" s="488"/>
      <c r="EF234" s="488"/>
      <c r="EG234" s="488"/>
      <c r="EH234" s="489"/>
    </row>
    <row r="235" spans="1:138" s="490" customFormat="1" ht="18" customHeight="1">
      <c r="A235" s="628">
        <v>227</v>
      </c>
      <c r="B235" s="483" t="s">
        <v>1551</v>
      </c>
      <c r="C235" s="468" t="s">
        <v>648</v>
      </c>
      <c r="D235" s="469">
        <v>44444</v>
      </c>
      <c r="E235" s="381" t="s">
        <v>1572</v>
      </c>
      <c r="F235" s="469" t="s">
        <v>1573</v>
      </c>
      <c r="G235" s="381" t="s">
        <v>1574</v>
      </c>
      <c r="H235" s="470" t="s">
        <v>979</v>
      </c>
      <c r="I235" s="468"/>
      <c r="J235" s="468"/>
      <c r="K235" s="471"/>
      <c r="L235" s="468"/>
      <c r="M235" s="488"/>
      <c r="N235" s="488"/>
      <c r="O235" s="488"/>
      <c r="P235" s="488"/>
      <c r="Q235" s="488"/>
      <c r="R235" s="488"/>
      <c r="S235" s="488"/>
      <c r="T235" s="488"/>
      <c r="U235" s="488"/>
      <c r="V235" s="488"/>
      <c r="W235" s="488"/>
      <c r="X235" s="488"/>
      <c r="Y235" s="488"/>
      <c r="Z235" s="488"/>
      <c r="AA235" s="488"/>
      <c r="AB235" s="488"/>
      <c r="AC235" s="488"/>
      <c r="AD235" s="488"/>
      <c r="AE235" s="488"/>
      <c r="AF235" s="488"/>
      <c r="AG235" s="488"/>
      <c r="AH235" s="488"/>
      <c r="AI235" s="488"/>
      <c r="AJ235" s="488"/>
      <c r="AK235" s="488"/>
      <c r="AL235" s="488"/>
      <c r="AM235" s="488"/>
      <c r="AN235" s="488"/>
      <c r="AO235" s="488"/>
      <c r="AP235" s="488"/>
      <c r="AQ235" s="488"/>
      <c r="AR235" s="488"/>
      <c r="AS235" s="488"/>
      <c r="AT235" s="488"/>
      <c r="AU235" s="488"/>
      <c r="AV235" s="488"/>
      <c r="AW235" s="488"/>
      <c r="AX235" s="488"/>
      <c r="AY235" s="488"/>
      <c r="AZ235" s="488"/>
      <c r="BA235" s="488"/>
      <c r="BB235" s="488"/>
      <c r="BC235" s="488"/>
      <c r="BD235" s="488"/>
      <c r="BE235" s="488"/>
      <c r="BF235" s="488"/>
      <c r="BG235" s="488"/>
      <c r="BH235" s="488"/>
      <c r="BI235" s="488"/>
      <c r="BJ235" s="488"/>
      <c r="BK235" s="488"/>
      <c r="BL235" s="488"/>
      <c r="BM235" s="488"/>
      <c r="BN235" s="488"/>
      <c r="BO235" s="488"/>
      <c r="BP235" s="488"/>
      <c r="BQ235" s="488"/>
      <c r="BR235" s="488"/>
      <c r="BS235" s="488"/>
      <c r="BT235" s="488"/>
      <c r="BU235" s="488"/>
      <c r="BV235" s="488"/>
      <c r="BW235" s="488"/>
      <c r="BX235" s="488"/>
      <c r="BY235" s="488"/>
      <c r="BZ235" s="488"/>
      <c r="CA235" s="488"/>
      <c r="CB235" s="488"/>
      <c r="CC235" s="488"/>
      <c r="CD235" s="488"/>
      <c r="CE235" s="488"/>
      <c r="CF235" s="488"/>
      <c r="CG235" s="488"/>
      <c r="CH235" s="488"/>
      <c r="CI235" s="488"/>
      <c r="CJ235" s="488"/>
      <c r="CK235" s="488"/>
      <c r="CL235" s="488"/>
      <c r="CM235" s="488"/>
      <c r="CN235" s="488"/>
      <c r="CO235" s="488"/>
      <c r="CP235" s="488"/>
      <c r="CQ235" s="488"/>
      <c r="CR235" s="488"/>
      <c r="CS235" s="488"/>
      <c r="CT235" s="488"/>
      <c r="CU235" s="488"/>
      <c r="CV235" s="488"/>
      <c r="CW235" s="488"/>
      <c r="CX235" s="488"/>
      <c r="CY235" s="488"/>
      <c r="CZ235" s="488"/>
      <c r="DA235" s="488"/>
      <c r="DB235" s="488"/>
      <c r="DC235" s="488"/>
      <c r="DD235" s="488"/>
      <c r="DE235" s="488"/>
      <c r="DF235" s="488"/>
      <c r="DG235" s="488"/>
      <c r="DH235" s="488"/>
      <c r="DI235" s="488"/>
      <c r="DJ235" s="488"/>
      <c r="DK235" s="488"/>
      <c r="DL235" s="488"/>
      <c r="DM235" s="488"/>
      <c r="DN235" s="488"/>
      <c r="DO235" s="488"/>
      <c r="DP235" s="488"/>
      <c r="DQ235" s="488"/>
      <c r="DR235" s="488"/>
      <c r="DS235" s="488"/>
      <c r="DT235" s="488"/>
      <c r="DU235" s="488"/>
      <c r="DV235" s="488"/>
      <c r="DW235" s="488"/>
      <c r="DX235" s="488"/>
      <c r="DY235" s="488"/>
      <c r="DZ235" s="488"/>
      <c r="EA235" s="488"/>
      <c r="EB235" s="488"/>
      <c r="EC235" s="488"/>
      <c r="ED235" s="488"/>
      <c r="EE235" s="488"/>
      <c r="EF235" s="488"/>
      <c r="EG235" s="488"/>
      <c r="EH235" s="489"/>
    </row>
    <row r="236" spans="1:138" s="490" customFormat="1" ht="18" customHeight="1">
      <c r="A236" s="628">
        <v>228</v>
      </c>
      <c r="B236" s="483" t="s">
        <v>1551</v>
      </c>
      <c r="C236" s="468" t="s">
        <v>648</v>
      </c>
      <c r="D236" s="469">
        <v>10000</v>
      </c>
      <c r="E236" s="381" t="s">
        <v>1575</v>
      </c>
      <c r="F236" s="469" t="s">
        <v>1576</v>
      </c>
      <c r="G236" s="381" t="s">
        <v>1577</v>
      </c>
      <c r="H236" s="470" t="s">
        <v>1001</v>
      </c>
      <c r="I236" s="468"/>
      <c r="J236" s="468"/>
      <c r="K236" s="471"/>
      <c r="L236" s="468"/>
      <c r="M236" s="488"/>
      <c r="N236" s="488"/>
      <c r="O236" s="488"/>
      <c r="P236" s="488"/>
      <c r="Q236" s="488"/>
      <c r="R236" s="488"/>
      <c r="S236" s="488"/>
      <c r="T236" s="488"/>
      <c r="U236" s="488"/>
      <c r="V236" s="488"/>
      <c r="W236" s="488"/>
      <c r="X236" s="488"/>
      <c r="Y236" s="488"/>
      <c r="Z236" s="488"/>
      <c r="AA236" s="488"/>
      <c r="AB236" s="488"/>
      <c r="AC236" s="488"/>
      <c r="AD236" s="488"/>
      <c r="AE236" s="488"/>
      <c r="AF236" s="488"/>
      <c r="AG236" s="488"/>
      <c r="AH236" s="488"/>
      <c r="AI236" s="488"/>
      <c r="AJ236" s="488"/>
      <c r="AK236" s="488"/>
      <c r="AL236" s="488"/>
      <c r="AM236" s="488"/>
      <c r="AN236" s="488"/>
      <c r="AO236" s="488"/>
      <c r="AP236" s="488"/>
      <c r="AQ236" s="488"/>
      <c r="AR236" s="488"/>
      <c r="AS236" s="488"/>
      <c r="AT236" s="488"/>
      <c r="AU236" s="488"/>
      <c r="AV236" s="488"/>
      <c r="AW236" s="488"/>
      <c r="AX236" s="488"/>
      <c r="AY236" s="488"/>
      <c r="AZ236" s="488"/>
      <c r="BA236" s="488"/>
      <c r="BB236" s="488"/>
      <c r="BC236" s="488"/>
      <c r="BD236" s="488"/>
      <c r="BE236" s="488"/>
      <c r="BF236" s="488"/>
      <c r="BG236" s="488"/>
      <c r="BH236" s="488"/>
      <c r="BI236" s="488"/>
      <c r="BJ236" s="488"/>
      <c r="BK236" s="488"/>
      <c r="BL236" s="488"/>
      <c r="BM236" s="488"/>
      <c r="BN236" s="488"/>
      <c r="BO236" s="488"/>
      <c r="BP236" s="488"/>
      <c r="BQ236" s="488"/>
      <c r="BR236" s="488"/>
      <c r="BS236" s="488"/>
      <c r="BT236" s="488"/>
      <c r="BU236" s="488"/>
      <c r="BV236" s="488"/>
      <c r="BW236" s="488"/>
      <c r="BX236" s="488"/>
      <c r="BY236" s="488"/>
      <c r="BZ236" s="488"/>
      <c r="CA236" s="488"/>
      <c r="CB236" s="488"/>
      <c r="CC236" s="488"/>
      <c r="CD236" s="488"/>
      <c r="CE236" s="488"/>
      <c r="CF236" s="488"/>
      <c r="CG236" s="488"/>
      <c r="CH236" s="488"/>
      <c r="CI236" s="488"/>
      <c r="CJ236" s="488"/>
      <c r="CK236" s="488"/>
      <c r="CL236" s="488"/>
      <c r="CM236" s="488"/>
      <c r="CN236" s="488"/>
      <c r="CO236" s="488"/>
      <c r="CP236" s="488"/>
      <c r="CQ236" s="488"/>
      <c r="CR236" s="488"/>
      <c r="CS236" s="488"/>
      <c r="CT236" s="488"/>
      <c r="CU236" s="488"/>
      <c r="CV236" s="488"/>
      <c r="CW236" s="488"/>
      <c r="CX236" s="488"/>
      <c r="CY236" s="488"/>
      <c r="CZ236" s="488"/>
      <c r="DA236" s="488"/>
      <c r="DB236" s="488"/>
      <c r="DC236" s="488"/>
      <c r="DD236" s="488"/>
      <c r="DE236" s="488"/>
      <c r="DF236" s="488"/>
      <c r="DG236" s="488"/>
      <c r="DH236" s="488"/>
      <c r="DI236" s="488"/>
      <c r="DJ236" s="488"/>
      <c r="DK236" s="488"/>
      <c r="DL236" s="488"/>
      <c r="DM236" s="488"/>
      <c r="DN236" s="488"/>
      <c r="DO236" s="488"/>
      <c r="DP236" s="488"/>
      <c r="DQ236" s="488"/>
      <c r="DR236" s="488"/>
      <c r="DS236" s="488"/>
      <c r="DT236" s="488"/>
      <c r="DU236" s="488"/>
      <c r="DV236" s="488"/>
      <c r="DW236" s="488"/>
      <c r="DX236" s="488"/>
      <c r="DY236" s="488"/>
      <c r="DZ236" s="488"/>
      <c r="EA236" s="488"/>
      <c r="EB236" s="488"/>
      <c r="EC236" s="488"/>
      <c r="ED236" s="488"/>
      <c r="EE236" s="488"/>
      <c r="EF236" s="488"/>
      <c r="EG236" s="488"/>
      <c r="EH236" s="489"/>
    </row>
    <row r="237" spans="1:138" s="490" customFormat="1" ht="18" customHeight="1">
      <c r="A237" s="628">
        <v>229</v>
      </c>
      <c r="B237" s="483" t="s">
        <v>1551</v>
      </c>
      <c r="C237" s="468" t="s">
        <v>648</v>
      </c>
      <c r="D237" s="469">
        <v>6000</v>
      </c>
      <c r="E237" s="381" t="s">
        <v>1578</v>
      </c>
      <c r="F237" s="469" t="s">
        <v>1579</v>
      </c>
      <c r="G237" s="381" t="s">
        <v>1580</v>
      </c>
      <c r="H237" s="470" t="s">
        <v>979</v>
      </c>
      <c r="I237" s="468"/>
      <c r="J237" s="468"/>
      <c r="K237" s="471"/>
      <c r="L237" s="468"/>
      <c r="M237" s="488"/>
      <c r="N237" s="488"/>
      <c r="O237" s="488"/>
      <c r="P237" s="488"/>
      <c r="Q237" s="488"/>
      <c r="R237" s="488"/>
      <c r="S237" s="488"/>
      <c r="T237" s="488"/>
      <c r="U237" s="488"/>
      <c r="V237" s="488"/>
      <c r="W237" s="488"/>
      <c r="X237" s="488"/>
      <c r="Y237" s="488"/>
      <c r="Z237" s="488"/>
      <c r="AA237" s="488"/>
      <c r="AB237" s="488"/>
      <c r="AC237" s="488"/>
      <c r="AD237" s="488"/>
      <c r="AE237" s="488"/>
      <c r="AF237" s="488"/>
      <c r="AG237" s="488"/>
      <c r="AH237" s="488"/>
      <c r="AI237" s="488"/>
      <c r="AJ237" s="488"/>
      <c r="AK237" s="488"/>
      <c r="AL237" s="488"/>
      <c r="AM237" s="488"/>
      <c r="AN237" s="488"/>
      <c r="AO237" s="488"/>
      <c r="AP237" s="488"/>
      <c r="AQ237" s="488"/>
      <c r="AR237" s="488"/>
      <c r="AS237" s="488"/>
      <c r="AT237" s="488"/>
      <c r="AU237" s="488"/>
      <c r="AV237" s="488"/>
      <c r="AW237" s="488"/>
      <c r="AX237" s="488"/>
      <c r="AY237" s="488"/>
      <c r="AZ237" s="488"/>
      <c r="BA237" s="488"/>
      <c r="BB237" s="488"/>
      <c r="BC237" s="488"/>
      <c r="BD237" s="488"/>
      <c r="BE237" s="488"/>
      <c r="BF237" s="488"/>
      <c r="BG237" s="488"/>
      <c r="BH237" s="488"/>
      <c r="BI237" s="488"/>
      <c r="BJ237" s="488"/>
      <c r="BK237" s="488"/>
      <c r="BL237" s="488"/>
      <c r="BM237" s="488"/>
      <c r="BN237" s="488"/>
      <c r="BO237" s="488"/>
      <c r="BP237" s="488"/>
      <c r="BQ237" s="488"/>
      <c r="BR237" s="488"/>
      <c r="BS237" s="488"/>
      <c r="BT237" s="488"/>
      <c r="BU237" s="488"/>
      <c r="BV237" s="488"/>
      <c r="BW237" s="488"/>
      <c r="BX237" s="488"/>
      <c r="BY237" s="488"/>
      <c r="BZ237" s="488"/>
      <c r="CA237" s="488"/>
      <c r="CB237" s="488"/>
      <c r="CC237" s="488"/>
      <c r="CD237" s="488"/>
      <c r="CE237" s="488"/>
      <c r="CF237" s="488"/>
      <c r="CG237" s="488"/>
      <c r="CH237" s="488"/>
      <c r="CI237" s="488"/>
      <c r="CJ237" s="488"/>
      <c r="CK237" s="488"/>
      <c r="CL237" s="488"/>
      <c r="CM237" s="488"/>
      <c r="CN237" s="488"/>
      <c r="CO237" s="488"/>
      <c r="CP237" s="488"/>
      <c r="CQ237" s="488"/>
      <c r="CR237" s="488"/>
      <c r="CS237" s="488"/>
      <c r="CT237" s="488"/>
      <c r="CU237" s="488"/>
      <c r="CV237" s="488"/>
      <c r="CW237" s="488"/>
      <c r="CX237" s="488"/>
      <c r="CY237" s="488"/>
      <c r="CZ237" s="488"/>
      <c r="DA237" s="488"/>
      <c r="DB237" s="488"/>
      <c r="DC237" s="488"/>
      <c r="DD237" s="488"/>
      <c r="DE237" s="488"/>
      <c r="DF237" s="488"/>
      <c r="DG237" s="488"/>
      <c r="DH237" s="488"/>
      <c r="DI237" s="488"/>
      <c r="DJ237" s="488"/>
      <c r="DK237" s="488"/>
      <c r="DL237" s="488"/>
      <c r="DM237" s="488"/>
      <c r="DN237" s="488"/>
      <c r="DO237" s="488"/>
      <c r="DP237" s="488"/>
      <c r="DQ237" s="488"/>
      <c r="DR237" s="488"/>
      <c r="DS237" s="488"/>
      <c r="DT237" s="488"/>
      <c r="DU237" s="488"/>
      <c r="DV237" s="488"/>
      <c r="DW237" s="488"/>
      <c r="DX237" s="488"/>
      <c r="DY237" s="488"/>
      <c r="DZ237" s="488"/>
      <c r="EA237" s="488"/>
      <c r="EB237" s="488"/>
      <c r="EC237" s="488"/>
      <c r="ED237" s="488"/>
      <c r="EE237" s="488"/>
      <c r="EF237" s="488"/>
      <c r="EG237" s="488"/>
      <c r="EH237" s="489"/>
    </row>
    <row r="238" spans="1:138" s="490" customFormat="1" ht="18" customHeight="1">
      <c r="A238" s="628">
        <v>230</v>
      </c>
      <c r="B238" s="483" t="s">
        <v>1581</v>
      </c>
      <c r="C238" s="468" t="s">
        <v>648</v>
      </c>
      <c r="D238" s="469">
        <v>5000</v>
      </c>
      <c r="E238" s="381" t="s">
        <v>1582</v>
      </c>
      <c r="F238" s="469" t="s">
        <v>1583</v>
      </c>
      <c r="G238" s="381" t="s">
        <v>1584</v>
      </c>
      <c r="H238" s="470" t="s">
        <v>983</v>
      </c>
      <c r="I238" s="468"/>
      <c r="J238" s="468"/>
      <c r="K238" s="471"/>
      <c r="L238" s="468"/>
      <c r="M238" s="488"/>
      <c r="N238" s="488"/>
      <c r="O238" s="488"/>
      <c r="P238" s="488"/>
      <c r="Q238" s="488"/>
      <c r="R238" s="488"/>
      <c r="S238" s="488"/>
      <c r="T238" s="488"/>
      <c r="U238" s="488"/>
      <c r="V238" s="488"/>
      <c r="W238" s="488"/>
      <c r="X238" s="488"/>
      <c r="Y238" s="488"/>
      <c r="Z238" s="488"/>
      <c r="AA238" s="488"/>
      <c r="AB238" s="488"/>
      <c r="AC238" s="488"/>
      <c r="AD238" s="488"/>
      <c r="AE238" s="488"/>
      <c r="AF238" s="488"/>
      <c r="AG238" s="488"/>
      <c r="AH238" s="488"/>
      <c r="AI238" s="488"/>
      <c r="AJ238" s="488"/>
      <c r="AK238" s="488"/>
      <c r="AL238" s="488"/>
      <c r="AM238" s="488"/>
      <c r="AN238" s="488"/>
      <c r="AO238" s="488"/>
      <c r="AP238" s="488"/>
      <c r="AQ238" s="488"/>
      <c r="AR238" s="488"/>
      <c r="AS238" s="488"/>
      <c r="AT238" s="488"/>
      <c r="AU238" s="488"/>
      <c r="AV238" s="488"/>
      <c r="AW238" s="488"/>
      <c r="AX238" s="488"/>
      <c r="AY238" s="488"/>
      <c r="AZ238" s="488"/>
      <c r="BA238" s="488"/>
      <c r="BB238" s="488"/>
      <c r="BC238" s="488"/>
      <c r="BD238" s="488"/>
      <c r="BE238" s="488"/>
      <c r="BF238" s="488"/>
      <c r="BG238" s="488"/>
      <c r="BH238" s="488"/>
      <c r="BI238" s="488"/>
      <c r="BJ238" s="488"/>
      <c r="BK238" s="488"/>
      <c r="BL238" s="488"/>
      <c r="BM238" s="488"/>
      <c r="BN238" s="488"/>
      <c r="BO238" s="488"/>
      <c r="BP238" s="488"/>
      <c r="BQ238" s="488"/>
      <c r="BR238" s="488"/>
      <c r="BS238" s="488"/>
      <c r="BT238" s="488"/>
      <c r="BU238" s="488"/>
      <c r="BV238" s="488"/>
      <c r="BW238" s="488"/>
      <c r="BX238" s="488"/>
      <c r="BY238" s="488"/>
      <c r="BZ238" s="488"/>
      <c r="CA238" s="488"/>
      <c r="CB238" s="488"/>
      <c r="CC238" s="488"/>
      <c r="CD238" s="488"/>
      <c r="CE238" s="488"/>
      <c r="CF238" s="488"/>
      <c r="CG238" s="488"/>
      <c r="CH238" s="488"/>
      <c r="CI238" s="488"/>
      <c r="CJ238" s="488"/>
      <c r="CK238" s="488"/>
      <c r="CL238" s="488"/>
      <c r="CM238" s="488"/>
      <c r="CN238" s="488"/>
      <c r="CO238" s="488"/>
      <c r="CP238" s="488"/>
      <c r="CQ238" s="488"/>
      <c r="CR238" s="488"/>
      <c r="CS238" s="488"/>
      <c r="CT238" s="488"/>
      <c r="CU238" s="488"/>
      <c r="CV238" s="488"/>
      <c r="CW238" s="488"/>
      <c r="CX238" s="488"/>
      <c r="CY238" s="488"/>
      <c r="CZ238" s="488"/>
      <c r="DA238" s="488"/>
      <c r="DB238" s="488"/>
      <c r="DC238" s="488"/>
      <c r="DD238" s="488"/>
      <c r="DE238" s="488"/>
      <c r="DF238" s="488"/>
      <c r="DG238" s="488"/>
      <c r="DH238" s="488"/>
      <c r="DI238" s="488"/>
      <c r="DJ238" s="488"/>
      <c r="DK238" s="488"/>
      <c r="DL238" s="488"/>
      <c r="DM238" s="488"/>
      <c r="DN238" s="488"/>
      <c r="DO238" s="488"/>
      <c r="DP238" s="488"/>
      <c r="DQ238" s="488"/>
      <c r="DR238" s="488"/>
      <c r="DS238" s="488"/>
      <c r="DT238" s="488"/>
      <c r="DU238" s="488"/>
      <c r="DV238" s="488"/>
      <c r="DW238" s="488"/>
      <c r="DX238" s="488"/>
      <c r="DY238" s="488"/>
      <c r="DZ238" s="488"/>
      <c r="EA238" s="488"/>
      <c r="EB238" s="488"/>
      <c r="EC238" s="488"/>
      <c r="ED238" s="488"/>
      <c r="EE238" s="488"/>
      <c r="EF238" s="488"/>
      <c r="EG238" s="488"/>
      <c r="EH238" s="489"/>
    </row>
    <row r="239" spans="1:138" s="490" customFormat="1" ht="18" customHeight="1">
      <c r="A239" s="628">
        <v>231</v>
      </c>
      <c r="B239" s="483" t="s">
        <v>1581</v>
      </c>
      <c r="C239" s="468" t="s">
        <v>648</v>
      </c>
      <c r="D239" s="469">
        <v>3000</v>
      </c>
      <c r="E239" s="381" t="s">
        <v>1585</v>
      </c>
      <c r="F239" s="469" t="s">
        <v>1586</v>
      </c>
      <c r="G239" s="381" t="s">
        <v>1587</v>
      </c>
      <c r="H239" s="470" t="s">
        <v>983</v>
      </c>
      <c r="I239" s="468"/>
      <c r="J239" s="468"/>
      <c r="K239" s="471"/>
      <c r="L239" s="468"/>
      <c r="M239" s="488"/>
      <c r="N239" s="488"/>
      <c r="O239" s="488"/>
      <c r="P239" s="488"/>
      <c r="Q239" s="488"/>
      <c r="R239" s="488"/>
      <c r="S239" s="488"/>
      <c r="T239" s="488"/>
      <c r="U239" s="488"/>
      <c r="V239" s="488"/>
      <c r="W239" s="488"/>
      <c r="X239" s="488"/>
      <c r="Y239" s="488"/>
      <c r="Z239" s="488"/>
      <c r="AA239" s="488"/>
      <c r="AB239" s="488"/>
      <c r="AC239" s="488"/>
      <c r="AD239" s="488"/>
      <c r="AE239" s="488"/>
      <c r="AF239" s="488"/>
      <c r="AG239" s="488"/>
      <c r="AH239" s="488"/>
      <c r="AI239" s="488"/>
      <c r="AJ239" s="488"/>
      <c r="AK239" s="488"/>
      <c r="AL239" s="488"/>
      <c r="AM239" s="488"/>
      <c r="AN239" s="488"/>
      <c r="AO239" s="488"/>
      <c r="AP239" s="488"/>
      <c r="AQ239" s="488"/>
      <c r="AR239" s="488"/>
      <c r="AS239" s="488"/>
      <c r="AT239" s="488"/>
      <c r="AU239" s="488"/>
      <c r="AV239" s="488"/>
      <c r="AW239" s="488"/>
      <c r="AX239" s="488"/>
      <c r="AY239" s="488"/>
      <c r="AZ239" s="488"/>
      <c r="BA239" s="488"/>
      <c r="BB239" s="488"/>
      <c r="BC239" s="488"/>
      <c r="BD239" s="488"/>
      <c r="BE239" s="488"/>
      <c r="BF239" s="488"/>
      <c r="BG239" s="488"/>
      <c r="BH239" s="488"/>
      <c r="BI239" s="488"/>
      <c r="BJ239" s="488"/>
      <c r="BK239" s="488"/>
      <c r="BL239" s="488"/>
      <c r="BM239" s="488"/>
      <c r="BN239" s="488"/>
      <c r="BO239" s="488"/>
      <c r="BP239" s="488"/>
      <c r="BQ239" s="488"/>
      <c r="BR239" s="488"/>
      <c r="BS239" s="488"/>
      <c r="BT239" s="488"/>
      <c r="BU239" s="488"/>
      <c r="BV239" s="488"/>
      <c r="BW239" s="488"/>
      <c r="BX239" s="488"/>
      <c r="BY239" s="488"/>
      <c r="BZ239" s="488"/>
      <c r="CA239" s="488"/>
      <c r="CB239" s="488"/>
      <c r="CC239" s="488"/>
      <c r="CD239" s="488"/>
      <c r="CE239" s="488"/>
      <c r="CF239" s="488"/>
      <c r="CG239" s="488"/>
      <c r="CH239" s="488"/>
      <c r="CI239" s="488"/>
      <c r="CJ239" s="488"/>
      <c r="CK239" s="488"/>
      <c r="CL239" s="488"/>
      <c r="CM239" s="488"/>
      <c r="CN239" s="488"/>
      <c r="CO239" s="488"/>
      <c r="CP239" s="488"/>
      <c r="CQ239" s="488"/>
      <c r="CR239" s="488"/>
      <c r="CS239" s="488"/>
      <c r="CT239" s="488"/>
      <c r="CU239" s="488"/>
      <c r="CV239" s="488"/>
      <c r="CW239" s="488"/>
      <c r="CX239" s="488"/>
      <c r="CY239" s="488"/>
      <c r="CZ239" s="488"/>
      <c r="DA239" s="488"/>
      <c r="DB239" s="488"/>
      <c r="DC239" s="488"/>
      <c r="DD239" s="488"/>
      <c r="DE239" s="488"/>
      <c r="DF239" s="488"/>
      <c r="DG239" s="488"/>
      <c r="DH239" s="488"/>
      <c r="DI239" s="488"/>
      <c r="DJ239" s="488"/>
      <c r="DK239" s="488"/>
      <c r="DL239" s="488"/>
      <c r="DM239" s="488"/>
      <c r="DN239" s="488"/>
      <c r="DO239" s="488"/>
      <c r="DP239" s="488"/>
      <c r="DQ239" s="488"/>
      <c r="DR239" s="488"/>
      <c r="DS239" s="488"/>
      <c r="DT239" s="488"/>
      <c r="DU239" s="488"/>
      <c r="DV239" s="488"/>
      <c r="DW239" s="488"/>
      <c r="DX239" s="488"/>
      <c r="DY239" s="488"/>
      <c r="DZ239" s="488"/>
      <c r="EA239" s="488"/>
      <c r="EB239" s="488"/>
      <c r="EC239" s="488"/>
      <c r="ED239" s="488"/>
      <c r="EE239" s="488"/>
      <c r="EF239" s="488"/>
      <c r="EG239" s="488"/>
      <c r="EH239" s="489"/>
    </row>
    <row r="240" spans="1:138" s="490" customFormat="1" ht="18" customHeight="1">
      <c r="A240" s="628">
        <v>232</v>
      </c>
      <c r="B240" s="483" t="s">
        <v>1581</v>
      </c>
      <c r="C240" s="468" t="s">
        <v>648</v>
      </c>
      <c r="D240" s="469">
        <v>5000</v>
      </c>
      <c r="E240" s="381" t="s">
        <v>1588</v>
      </c>
      <c r="F240" s="469" t="s">
        <v>1589</v>
      </c>
      <c r="G240" s="381" t="s">
        <v>1590</v>
      </c>
      <c r="H240" s="470" t="s">
        <v>983</v>
      </c>
      <c r="I240" s="468"/>
      <c r="J240" s="468"/>
      <c r="K240" s="471"/>
      <c r="L240" s="468"/>
      <c r="M240" s="488"/>
      <c r="N240" s="488"/>
      <c r="O240" s="488"/>
      <c r="P240" s="488"/>
      <c r="Q240" s="488"/>
      <c r="R240" s="488"/>
      <c r="S240" s="488"/>
      <c r="T240" s="488"/>
      <c r="U240" s="488"/>
      <c r="V240" s="488"/>
      <c r="W240" s="488"/>
      <c r="X240" s="488"/>
      <c r="Y240" s="488"/>
      <c r="Z240" s="488"/>
      <c r="AA240" s="488"/>
      <c r="AB240" s="488"/>
      <c r="AC240" s="488"/>
      <c r="AD240" s="488"/>
      <c r="AE240" s="488"/>
      <c r="AF240" s="488"/>
      <c r="AG240" s="488"/>
      <c r="AH240" s="488"/>
      <c r="AI240" s="488"/>
      <c r="AJ240" s="488"/>
      <c r="AK240" s="488"/>
      <c r="AL240" s="488"/>
      <c r="AM240" s="488"/>
      <c r="AN240" s="488"/>
      <c r="AO240" s="488"/>
      <c r="AP240" s="488"/>
      <c r="AQ240" s="488"/>
      <c r="AR240" s="488"/>
      <c r="AS240" s="488"/>
      <c r="AT240" s="488"/>
      <c r="AU240" s="488"/>
      <c r="AV240" s="488"/>
      <c r="AW240" s="488"/>
      <c r="AX240" s="488"/>
      <c r="AY240" s="488"/>
      <c r="AZ240" s="488"/>
      <c r="BA240" s="488"/>
      <c r="BB240" s="488"/>
      <c r="BC240" s="488"/>
      <c r="BD240" s="488"/>
      <c r="BE240" s="488"/>
      <c r="BF240" s="488"/>
      <c r="BG240" s="488"/>
      <c r="BH240" s="488"/>
      <c r="BI240" s="488"/>
      <c r="BJ240" s="488"/>
      <c r="BK240" s="488"/>
      <c r="BL240" s="488"/>
      <c r="BM240" s="488"/>
      <c r="BN240" s="488"/>
      <c r="BO240" s="488"/>
      <c r="BP240" s="488"/>
      <c r="BQ240" s="488"/>
      <c r="BR240" s="488"/>
      <c r="BS240" s="488"/>
      <c r="BT240" s="488"/>
      <c r="BU240" s="488"/>
      <c r="BV240" s="488"/>
      <c r="BW240" s="488"/>
      <c r="BX240" s="488"/>
      <c r="BY240" s="488"/>
      <c r="BZ240" s="488"/>
      <c r="CA240" s="488"/>
      <c r="CB240" s="488"/>
      <c r="CC240" s="488"/>
      <c r="CD240" s="488"/>
      <c r="CE240" s="488"/>
      <c r="CF240" s="488"/>
      <c r="CG240" s="488"/>
      <c r="CH240" s="488"/>
      <c r="CI240" s="488"/>
      <c r="CJ240" s="488"/>
      <c r="CK240" s="488"/>
      <c r="CL240" s="488"/>
      <c r="CM240" s="488"/>
      <c r="CN240" s="488"/>
      <c r="CO240" s="488"/>
      <c r="CP240" s="488"/>
      <c r="CQ240" s="488"/>
      <c r="CR240" s="488"/>
      <c r="CS240" s="488"/>
      <c r="CT240" s="488"/>
      <c r="CU240" s="488"/>
      <c r="CV240" s="488"/>
      <c r="CW240" s="488"/>
      <c r="CX240" s="488"/>
      <c r="CY240" s="488"/>
      <c r="CZ240" s="488"/>
      <c r="DA240" s="488"/>
      <c r="DB240" s="488"/>
      <c r="DC240" s="488"/>
      <c r="DD240" s="488"/>
      <c r="DE240" s="488"/>
      <c r="DF240" s="488"/>
      <c r="DG240" s="488"/>
      <c r="DH240" s="488"/>
      <c r="DI240" s="488"/>
      <c r="DJ240" s="488"/>
      <c r="DK240" s="488"/>
      <c r="DL240" s="488"/>
      <c r="DM240" s="488"/>
      <c r="DN240" s="488"/>
      <c r="DO240" s="488"/>
      <c r="DP240" s="488"/>
      <c r="DQ240" s="488"/>
      <c r="DR240" s="488"/>
      <c r="DS240" s="488"/>
      <c r="DT240" s="488"/>
      <c r="DU240" s="488"/>
      <c r="DV240" s="488"/>
      <c r="DW240" s="488"/>
      <c r="DX240" s="488"/>
      <c r="DY240" s="488"/>
      <c r="DZ240" s="488"/>
      <c r="EA240" s="488"/>
      <c r="EB240" s="488"/>
      <c r="EC240" s="488"/>
      <c r="ED240" s="488"/>
      <c r="EE240" s="488"/>
      <c r="EF240" s="488"/>
      <c r="EG240" s="488"/>
      <c r="EH240" s="489"/>
    </row>
    <row r="241" spans="1:138" s="490" customFormat="1" ht="18" customHeight="1">
      <c r="A241" s="628">
        <v>233</v>
      </c>
      <c r="B241" s="483" t="s">
        <v>1581</v>
      </c>
      <c r="C241" s="468" t="s">
        <v>648</v>
      </c>
      <c r="D241" s="469">
        <v>3000</v>
      </c>
      <c r="E241" s="381" t="s">
        <v>1591</v>
      </c>
      <c r="F241" s="469" t="s">
        <v>574</v>
      </c>
      <c r="G241" s="381" t="s">
        <v>1592</v>
      </c>
      <c r="H241" s="470" t="s">
        <v>979</v>
      </c>
      <c r="I241" s="468"/>
      <c r="J241" s="468"/>
      <c r="K241" s="471"/>
      <c r="L241" s="468"/>
      <c r="M241" s="488"/>
      <c r="N241" s="488"/>
      <c r="O241" s="488"/>
      <c r="P241" s="488"/>
      <c r="Q241" s="488"/>
      <c r="R241" s="488"/>
      <c r="S241" s="488"/>
      <c r="T241" s="488"/>
      <c r="U241" s="488"/>
      <c r="V241" s="488"/>
      <c r="W241" s="488"/>
      <c r="X241" s="488"/>
      <c r="Y241" s="488"/>
      <c r="Z241" s="488"/>
      <c r="AA241" s="488"/>
      <c r="AB241" s="488"/>
      <c r="AC241" s="488"/>
      <c r="AD241" s="488"/>
      <c r="AE241" s="488"/>
      <c r="AF241" s="488"/>
      <c r="AG241" s="488"/>
      <c r="AH241" s="488"/>
      <c r="AI241" s="488"/>
      <c r="AJ241" s="488"/>
      <c r="AK241" s="488"/>
      <c r="AL241" s="488"/>
      <c r="AM241" s="488"/>
      <c r="AN241" s="488"/>
      <c r="AO241" s="488"/>
      <c r="AP241" s="488"/>
      <c r="AQ241" s="488"/>
      <c r="AR241" s="488"/>
      <c r="AS241" s="488"/>
      <c r="AT241" s="488"/>
      <c r="AU241" s="488"/>
      <c r="AV241" s="488"/>
      <c r="AW241" s="488"/>
      <c r="AX241" s="488"/>
      <c r="AY241" s="488"/>
      <c r="AZ241" s="488"/>
      <c r="BA241" s="488"/>
      <c r="BB241" s="488"/>
      <c r="BC241" s="488"/>
      <c r="BD241" s="488"/>
      <c r="BE241" s="488"/>
      <c r="BF241" s="488"/>
      <c r="BG241" s="488"/>
      <c r="BH241" s="488"/>
      <c r="BI241" s="488"/>
      <c r="BJ241" s="488"/>
      <c r="BK241" s="488"/>
      <c r="BL241" s="488"/>
      <c r="BM241" s="488"/>
      <c r="BN241" s="488"/>
      <c r="BO241" s="488"/>
      <c r="BP241" s="488"/>
      <c r="BQ241" s="488"/>
      <c r="BR241" s="488"/>
      <c r="BS241" s="488"/>
      <c r="BT241" s="488"/>
      <c r="BU241" s="488"/>
      <c r="BV241" s="488"/>
      <c r="BW241" s="488"/>
      <c r="BX241" s="488"/>
      <c r="BY241" s="488"/>
      <c r="BZ241" s="488"/>
      <c r="CA241" s="488"/>
      <c r="CB241" s="488"/>
      <c r="CC241" s="488"/>
      <c r="CD241" s="488"/>
      <c r="CE241" s="488"/>
      <c r="CF241" s="488"/>
      <c r="CG241" s="488"/>
      <c r="CH241" s="488"/>
      <c r="CI241" s="488"/>
      <c r="CJ241" s="488"/>
      <c r="CK241" s="488"/>
      <c r="CL241" s="488"/>
      <c r="CM241" s="488"/>
      <c r="CN241" s="488"/>
      <c r="CO241" s="488"/>
      <c r="CP241" s="488"/>
      <c r="CQ241" s="488"/>
      <c r="CR241" s="488"/>
      <c r="CS241" s="488"/>
      <c r="CT241" s="488"/>
      <c r="CU241" s="488"/>
      <c r="CV241" s="488"/>
      <c r="CW241" s="488"/>
      <c r="CX241" s="488"/>
      <c r="CY241" s="488"/>
      <c r="CZ241" s="488"/>
      <c r="DA241" s="488"/>
      <c r="DB241" s="488"/>
      <c r="DC241" s="488"/>
      <c r="DD241" s="488"/>
      <c r="DE241" s="488"/>
      <c r="DF241" s="488"/>
      <c r="DG241" s="488"/>
      <c r="DH241" s="488"/>
      <c r="DI241" s="488"/>
      <c r="DJ241" s="488"/>
      <c r="DK241" s="488"/>
      <c r="DL241" s="488"/>
      <c r="DM241" s="488"/>
      <c r="DN241" s="488"/>
      <c r="DO241" s="488"/>
      <c r="DP241" s="488"/>
      <c r="DQ241" s="488"/>
      <c r="DR241" s="488"/>
      <c r="DS241" s="488"/>
      <c r="DT241" s="488"/>
      <c r="DU241" s="488"/>
      <c r="DV241" s="488"/>
      <c r="DW241" s="488"/>
      <c r="DX241" s="488"/>
      <c r="DY241" s="488"/>
      <c r="DZ241" s="488"/>
      <c r="EA241" s="488"/>
      <c r="EB241" s="488"/>
      <c r="EC241" s="488"/>
      <c r="ED241" s="488"/>
      <c r="EE241" s="488"/>
      <c r="EF241" s="488"/>
      <c r="EG241" s="488"/>
      <c r="EH241" s="489"/>
    </row>
    <row r="242" spans="1:138" s="490" customFormat="1" ht="18" customHeight="1">
      <c r="A242" s="628">
        <v>234</v>
      </c>
      <c r="B242" s="483" t="s">
        <v>1581</v>
      </c>
      <c r="C242" s="468" t="s">
        <v>648</v>
      </c>
      <c r="D242" s="469">
        <v>5000</v>
      </c>
      <c r="E242" s="381" t="s">
        <v>1593</v>
      </c>
      <c r="F242" s="469" t="s">
        <v>1594</v>
      </c>
      <c r="G242" s="381" t="s">
        <v>1595</v>
      </c>
      <c r="H242" s="470" t="s">
        <v>979</v>
      </c>
      <c r="I242" s="468"/>
      <c r="J242" s="468"/>
      <c r="K242" s="471"/>
      <c r="L242" s="468"/>
      <c r="M242" s="488"/>
      <c r="N242" s="488"/>
      <c r="O242" s="488"/>
      <c r="P242" s="488"/>
      <c r="Q242" s="488"/>
      <c r="R242" s="488"/>
      <c r="S242" s="488"/>
      <c r="T242" s="488"/>
      <c r="U242" s="488"/>
      <c r="V242" s="488"/>
      <c r="W242" s="488"/>
      <c r="X242" s="488"/>
      <c r="Y242" s="488"/>
      <c r="Z242" s="488"/>
      <c r="AA242" s="488"/>
      <c r="AB242" s="488"/>
      <c r="AC242" s="488"/>
      <c r="AD242" s="488"/>
      <c r="AE242" s="488"/>
      <c r="AF242" s="488"/>
      <c r="AG242" s="488"/>
      <c r="AH242" s="488"/>
      <c r="AI242" s="488"/>
      <c r="AJ242" s="488"/>
      <c r="AK242" s="488"/>
      <c r="AL242" s="488"/>
      <c r="AM242" s="488"/>
      <c r="AN242" s="488"/>
      <c r="AO242" s="488"/>
      <c r="AP242" s="488"/>
      <c r="AQ242" s="488"/>
      <c r="AR242" s="488"/>
      <c r="AS242" s="488"/>
      <c r="AT242" s="488"/>
      <c r="AU242" s="488"/>
      <c r="AV242" s="488"/>
      <c r="AW242" s="488"/>
      <c r="AX242" s="488"/>
      <c r="AY242" s="488"/>
      <c r="AZ242" s="488"/>
      <c r="BA242" s="488"/>
      <c r="BB242" s="488"/>
      <c r="BC242" s="488"/>
      <c r="BD242" s="488"/>
      <c r="BE242" s="488"/>
      <c r="BF242" s="488"/>
      <c r="BG242" s="488"/>
      <c r="BH242" s="488"/>
      <c r="BI242" s="488"/>
      <c r="BJ242" s="488"/>
      <c r="BK242" s="488"/>
      <c r="BL242" s="488"/>
      <c r="BM242" s="488"/>
      <c r="BN242" s="488"/>
      <c r="BO242" s="488"/>
      <c r="BP242" s="488"/>
      <c r="BQ242" s="488"/>
      <c r="BR242" s="488"/>
      <c r="BS242" s="488"/>
      <c r="BT242" s="488"/>
      <c r="BU242" s="488"/>
      <c r="BV242" s="488"/>
      <c r="BW242" s="488"/>
      <c r="BX242" s="488"/>
      <c r="BY242" s="488"/>
      <c r="BZ242" s="488"/>
      <c r="CA242" s="488"/>
      <c r="CB242" s="488"/>
      <c r="CC242" s="488"/>
      <c r="CD242" s="488"/>
      <c r="CE242" s="488"/>
      <c r="CF242" s="488"/>
      <c r="CG242" s="488"/>
      <c r="CH242" s="488"/>
      <c r="CI242" s="488"/>
      <c r="CJ242" s="488"/>
      <c r="CK242" s="488"/>
      <c r="CL242" s="488"/>
      <c r="CM242" s="488"/>
      <c r="CN242" s="488"/>
      <c r="CO242" s="488"/>
      <c r="CP242" s="488"/>
      <c r="CQ242" s="488"/>
      <c r="CR242" s="488"/>
      <c r="CS242" s="488"/>
      <c r="CT242" s="488"/>
      <c r="CU242" s="488"/>
      <c r="CV242" s="488"/>
      <c r="CW242" s="488"/>
      <c r="CX242" s="488"/>
      <c r="CY242" s="488"/>
      <c r="CZ242" s="488"/>
      <c r="DA242" s="488"/>
      <c r="DB242" s="488"/>
      <c r="DC242" s="488"/>
      <c r="DD242" s="488"/>
      <c r="DE242" s="488"/>
      <c r="DF242" s="488"/>
      <c r="DG242" s="488"/>
      <c r="DH242" s="488"/>
      <c r="DI242" s="488"/>
      <c r="DJ242" s="488"/>
      <c r="DK242" s="488"/>
      <c r="DL242" s="488"/>
      <c r="DM242" s="488"/>
      <c r="DN242" s="488"/>
      <c r="DO242" s="488"/>
      <c r="DP242" s="488"/>
      <c r="DQ242" s="488"/>
      <c r="DR242" s="488"/>
      <c r="DS242" s="488"/>
      <c r="DT242" s="488"/>
      <c r="DU242" s="488"/>
      <c r="DV242" s="488"/>
      <c r="DW242" s="488"/>
      <c r="DX242" s="488"/>
      <c r="DY242" s="488"/>
      <c r="DZ242" s="488"/>
      <c r="EA242" s="488"/>
      <c r="EB242" s="488"/>
      <c r="EC242" s="488"/>
      <c r="ED242" s="488"/>
      <c r="EE242" s="488"/>
      <c r="EF242" s="488"/>
      <c r="EG242" s="488"/>
      <c r="EH242" s="489"/>
    </row>
    <row r="243" spans="1:138" s="490" customFormat="1" ht="18" customHeight="1">
      <c r="A243" s="628">
        <v>235</v>
      </c>
      <c r="B243" s="483" t="s">
        <v>1581</v>
      </c>
      <c r="C243" s="468" t="s">
        <v>648</v>
      </c>
      <c r="D243" s="469">
        <v>3990</v>
      </c>
      <c r="E243" s="381" t="s">
        <v>1596</v>
      </c>
      <c r="F243" s="469" t="s">
        <v>1597</v>
      </c>
      <c r="G243" s="381" t="s">
        <v>1598</v>
      </c>
      <c r="H243" s="470" t="s">
        <v>1001</v>
      </c>
      <c r="I243" s="468"/>
      <c r="J243" s="468"/>
      <c r="K243" s="471"/>
      <c r="L243" s="468"/>
      <c r="M243" s="488"/>
      <c r="N243" s="488"/>
      <c r="O243" s="488"/>
      <c r="P243" s="488"/>
      <c r="Q243" s="488"/>
      <c r="R243" s="488"/>
      <c r="S243" s="488"/>
      <c r="T243" s="488"/>
      <c r="U243" s="488"/>
      <c r="V243" s="488"/>
      <c r="W243" s="488"/>
      <c r="X243" s="488"/>
      <c r="Y243" s="488"/>
      <c r="Z243" s="488"/>
      <c r="AA243" s="488"/>
      <c r="AB243" s="488"/>
      <c r="AC243" s="488"/>
      <c r="AD243" s="488"/>
      <c r="AE243" s="488"/>
      <c r="AF243" s="488"/>
      <c r="AG243" s="488"/>
      <c r="AH243" s="488"/>
      <c r="AI243" s="488"/>
      <c r="AJ243" s="488"/>
      <c r="AK243" s="488"/>
      <c r="AL243" s="488"/>
      <c r="AM243" s="488"/>
      <c r="AN243" s="488"/>
      <c r="AO243" s="488"/>
      <c r="AP243" s="488"/>
      <c r="AQ243" s="488"/>
      <c r="AR243" s="488"/>
      <c r="AS243" s="488"/>
      <c r="AT243" s="488"/>
      <c r="AU243" s="488"/>
      <c r="AV243" s="488"/>
      <c r="AW243" s="488"/>
      <c r="AX243" s="488"/>
      <c r="AY243" s="488"/>
      <c r="AZ243" s="488"/>
      <c r="BA243" s="488"/>
      <c r="BB243" s="488"/>
      <c r="BC243" s="488"/>
      <c r="BD243" s="488"/>
      <c r="BE243" s="488"/>
      <c r="BF243" s="488"/>
      <c r="BG243" s="488"/>
      <c r="BH243" s="488"/>
      <c r="BI243" s="488"/>
      <c r="BJ243" s="488"/>
      <c r="BK243" s="488"/>
      <c r="BL243" s="488"/>
      <c r="BM243" s="488"/>
      <c r="BN243" s="488"/>
      <c r="BO243" s="488"/>
      <c r="BP243" s="488"/>
      <c r="BQ243" s="488"/>
      <c r="BR243" s="488"/>
      <c r="BS243" s="488"/>
      <c r="BT243" s="488"/>
      <c r="BU243" s="488"/>
      <c r="BV243" s="488"/>
      <c r="BW243" s="488"/>
      <c r="BX243" s="488"/>
      <c r="BY243" s="488"/>
      <c r="BZ243" s="488"/>
      <c r="CA243" s="488"/>
      <c r="CB243" s="488"/>
      <c r="CC243" s="488"/>
      <c r="CD243" s="488"/>
      <c r="CE243" s="488"/>
      <c r="CF243" s="488"/>
      <c r="CG243" s="488"/>
      <c r="CH243" s="488"/>
      <c r="CI243" s="488"/>
      <c r="CJ243" s="488"/>
      <c r="CK243" s="488"/>
      <c r="CL243" s="488"/>
      <c r="CM243" s="488"/>
      <c r="CN243" s="488"/>
      <c r="CO243" s="488"/>
      <c r="CP243" s="488"/>
      <c r="CQ243" s="488"/>
      <c r="CR243" s="488"/>
      <c r="CS243" s="488"/>
      <c r="CT243" s="488"/>
      <c r="CU243" s="488"/>
      <c r="CV243" s="488"/>
      <c r="CW243" s="488"/>
      <c r="CX243" s="488"/>
      <c r="CY243" s="488"/>
      <c r="CZ243" s="488"/>
      <c r="DA243" s="488"/>
      <c r="DB243" s="488"/>
      <c r="DC243" s="488"/>
      <c r="DD243" s="488"/>
      <c r="DE243" s="488"/>
      <c r="DF243" s="488"/>
      <c r="DG243" s="488"/>
      <c r="DH243" s="488"/>
      <c r="DI243" s="488"/>
      <c r="DJ243" s="488"/>
      <c r="DK243" s="488"/>
      <c r="DL243" s="488"/>
      <c r="DM243" s="488"/>
      <c r="DN243" s="488"/>
      <c r="DO243" s="488"/>
      <c r="DP243" s="488"/>
      <c r="DQ243" s="488"/>
      <c r="DR243" s="488"/>
      <c r="DS243" s="488"/>
      <c r="DT243" s="488"/>
      <c r="DU243" s="488"/>
      <c r="DV243" s="488"/>
      <c r="DW243" s="488"/>
      <c r="DX243" s="488"/>
      <c r="DY243" s="488"/>
      <c r="DZ243" s="488"/>
      <c r="EA243" s="488"/>
      <c r="EB243" s="488"/>
      <c r="EC243" s="488"/>
      <c r="ED243" s="488"/>
      <c r="EE243" s="488"/>
      <c r="EF243" s="488"/>
      <c r="EG243" s="488"/>
      <c r="EH243" s="489"/>
    </row>
    <row r="244" spans="1:138" s="490" customFormat="1" ht="18" customHeight="1">
      <c r="A244" s="628">
        <v>236</v>
      </c>
      <c r="B244" s="483" t="s">
        <v>1581</v>
      </c>
      <c r="C244" s="468" t="s">
        <v>648</v>
      </c>
      <c r="D244" s="469">
        <v>3000</v>
      </c>
      <c r="E244" s="381" t="s">
        <v>1599</v>
      </c>
      <c r="F244" s="469" t="s">
        <v>572</v>
      </c>
      <c r="G244" s="381" t="s">
        <v>1600</v>
      </c>
      <c r="H244" s="470" t="s">
        <v>1001</v>
      </c>
      <c r="I244" s="468"/>
      <c r="J244" s="468"/>
      <c r="K244" s="471"/>
      <c r="L244" s="468"/>
      <c r="M244" s="488"/>
      <c r="N244" s="488"/>
      <c r="O244" s="488"/>
      <c r="P244" s="488"/>
      <c r="Q244" s="488"/>
      <c r="R244" s="488"/>
      <c r="S244" s="488"/>
      <c r="T244" s="488"/>
      <c r="U244" s="488"/>
      <c r="V244" s="488"/>
      <c r="W244" s="488"/>
      <c r="X244" s="488"/>
      <c r="Y244" s="488"/>
      <c r="Z244" s="488"/>
      <c r="AA244" s="488"/>
      <c r="AB244" s="488"/>
      <c r="AC244" s="488"/>
      <c r="AD244" s="488"/>
      <c r="AE244" s="488"/>
      <c r="AF244" s="488"/>
      <c r="AG244" s="488"/>
      <c r="AH244" s="488"/>
      <c r="AI244" s="488"/>
      <c r="AJ244" s="488"/>
      <c r="AK244" s="488"/>
      <c r="AL244" s="488"/>
      <c r="AM244" s="488"/>
      <c r="AN244" s="488"/>
      <c r="AO244" s="488"/>
      <c r="AP244" s="488"/>
      <c r="AQ244" s="488"/>
      <c r="AR244" s="488"/>
      <c r="AS244" s="488"/>
      <c r="AT244" s="488"/>
      <c r="AU244" s="488"/>
      <c r="AV244" s="488"/>
      <c r="AW244" s="488"/>
      <c r="AX244" s="488"/>
      <c r="AY244" s="488"/>
      <c r="AZ244" s="488"/>
      <c r="BA244" s="488"/>
      <c r="BB244" s="488"/>
      <c r="BC244" s="488"/>
      <c r="BD244" s="488"/>
      <c r="BE244" s="488"/>
      <c r="BF244" s="488"/>
      <c r="BG244" s="488"/>
      <c r="BH244" s="488"/>
      <c r="BI244" s="488"/>
      <c r="BJ244" s="488"/>
      <c r="BK244" s="488"/>
      <c r="BL244" s="488"/>
      <c r="BM244" s="488"/>
      <c r="BN244" s="488"/>
      <c r="BO244" s="488"/>
      <c r="BP244" s="488"/>
      <c r="BQ244" s="488"/>
      <c r="BR244" s="488"/>
      <c r="BS244" s="488"/>
      <c r="BT244" s="488"/>
      <c r="BU244" s="488"/>
      <c r="BV244" s="488"/>
      <c r="BW244" s="488"/>
      <c r="BX244" s="488"/>
      <c r="BY244" s="488"/>
      <c r="BZ244" s="488"/>
      <c r="CA244" s="488"/>
      <c r="CB244" s="488"/>
      <c r="CC244" s="488"/>
      <c r="CD244" s="488"/>
      <c r="CE244" s="488"/>
      <c r="CF244" s="488"/>
      <c r="CG244" s="488"/>
      <c r="CH244" s="488"/>
      <c r="CI244" s="488"/>
      <c r="CJ244" s="488"/>
      <c r="CK244" s="488"/>
      <c r="CL244" s="488"/>
      <c r="CM244" s="488"/>
      <c r="CN244" s="488"/>
      <c r="CO244" s="488"/>
      <c r="CP244" s="488"/>
      <c r="CQ244" s="488"/>
      <c r="CR244" s="488"/>
      <c r="CS244" s="488"/>
      <c r="CT244" s="488"/>
      <c r="CU244" s="488"/>
      <c r="CV244" s="488"/>
      <c r="CW244" s="488"/>
      <c r="CX244" s="488"/>
      <c r="CY244" s="488"/>
      <c r="CZ244" s="488"/>
      <c r="DA244" s="488"/>
      <c r="DB244" s="488"/>
      <c r="DC244" s="488"/>
      <c r="DD244" s="488"/>
      <c r="DE244" s="488"/>
      <c r="DF244" s="488"/>
      <c r="DG244" s="488"/>
      <c r="DH244" s="488"/>
      <c r="DI244" s="488"/>
      <c r="DJ244" s="488"/>
      <c r="DK244" s="488"/>
      <c r="DL244" s="488"/>
      <c r="DM244" s="488"/>
      <c r="DN244" s="488"/>
      <c r="DO244" s="488"/>
      <c r="DP244" s="488"/>
      <c r="DQ244" s="488"/>
      <c r="DR244" s="488"/>
      <c r="DS244" s="488"/>
      <c r="DT244" s="488"/>
      <c r="DU244" s="488"/>
      <c r="DV244" s="488"/>
      <c r="DW244" s="488"/>
      <c r="DX244" s="488"/>
      <c r="DY244" s="488"/>
      <c r="DZ244" s="488"/>
      <c r="EA244" s="488"/>
      <c r="EB244" s="488"/>
      <c r="EC244" s="488"/>
      <c r="ED244" s="488"/>
      <c r="EE244" s="488"/>
      <c r="EF244" s="488"/>
      <c r="EG244" s="488"/>
      <c r="EH244" s="489"/>
    </row>
    <row r="245" spans="1:138" s="490" customFormat="1" ht="18" customHeight="1">
      <c r="A245" s="628">
        <v>237</v>
      </c>
      <c r="B245" s="483" t="s">
        <v>1581</v>
      </c>
      <c r="C245" s="468" t="s">
        <v>648</v>
      </c>
      <c r="D245" s="469">
        <v>5000</v>
      </c>
      <c r="E245" s="381" t="s">
        <v>1043</v>
      </c>
      <c r="F245" s="469" t="s">
        <v>1044</v>
      </c>
      <c r="G245" s="381" t="s">
        <v>1045</v>
      </c>
      <c r="H245" s="470" t="s">
        <v>979</v>
      </c>
      <c r="I245" s="468"/>
      <c r="J245" s="468"/>
      <c r="K245" s="471"/>
      <c r="L245" s="468"/>
      <c r="M245" s="488"/>
      <c r="N245" s="488"/>
      <c r="O245" s="488"/>
      <c r="P245" s="488"/>
      <c r="Q245" s="488"/>
      <c r="R245" s="488"/>
      <c r="S245" s="488"/>
      <c r="T245" s="488"/>
      <c r="U245" s="488"/>
      <c r="V245" s="488"/>
      <c r="W245" s="488"/>
      <c r="X245" s="488"/>
      <c r="Y245" s="488"/>
      <c r="Z245" s="488"/>
      <c r="AA245" s="488"/>
      <c r="AB245" s="488"/>
      <c r="AC245" s="488"/>
      <c r="AD245" s="488"/>
      <c r="AE245" s="488"/>
      <c r="AF245" s="488"/>
      <c r="AG245" s="488"/>
      <c r="AH245" s="488"/>
      <c r="AI245" s="488"/>
      <c r="AJ245" s="488"/>
      <c r="AK245" s="488"/>
      <c r="AL245" s="488"/>
      <c r="AM245" s="488"/>
      <c r="AN245" s="488"/>
      <c r="AO245" s="488"/>
      <c r="AP245" s="488"/>
      <c r="AQ245" s="488"/>
      <c r="AR245" s="488"/>
      <c r="AS245" s="488"/>
      <c r="AT245" s="488"/>
      <c r="AU245" s="488"/>
      <c r="AV245" s="488"/>
      <c r="AW245" s="488"/>
      <c r="AX245" s="488"/>
      <c r="AY245" s="488"/>
      <c r="AZ245" s="488"/>
      <c r="BA245" s="488"/>
      <c r="BB245" s="488"/>
      <c r="BC245" s="488"/>
      <c r="BD245" s="488"/>
      <c r="BE245" s="488"/>
      <c r="BF245" s="488"/>
      <c r="BG245" s="488"/>
      <c r="BH245" s="488"/>
      <c r="BI245" s="488"/>
      <c r="BJ245" s="488"/>
      <c r="BK245" s="488"/>
      <c r="BL245" s="488"/>
      <c r="BM245" s="488"/>
      <c r="BN245" s="488"/>
      <c r="BO245" s="488"/>
      <c r="BP245" s="488"/>
      <c r="BQ245" s="488"/>
      <c r="BR245" s="488"/>
      <c r="BS245" s="488"/>
      <c r="BT245" s="488"/>
      <c r="BU245" s="488"/>
      <c r="BV245" s="488"/>
      <c r="BW245" s="488"/>
      <c r="BX245" s="488"/>
      <c r="BY245" s="488"/>
      <c r="BZ245" s="488"/>
      <c r="CA245" s="488"/>
      <c r="CB245" s="488"/>
      <c r="CC245" s="488"/>
      <c r="CD245" s="488"/>
      <c r="CE245" s="488"/>
      <c r="CF245" s="488"/>
      <c r="CG245" s="488"/>
      <c r="CH245" s="488"/>
      <c r="CI245" s="488"/>
      <c r="CJ245" s="488"/>
      <c r="CK245" s="488"/>
      <c r="CL245" s="488"/>
      <c r="CM245" s="488"/>
      <c r="CN245" s="488"/>
      <c r="CO245" s="488"/>
      <c r="CP245" s="488"/>
      <c r="CQ245" s="488"/>
      <c r="CR245" s="488"/>
      <c r="CS245" s="488"/>
      <c r="CT245" s="488"/>
      <c r="CU245" s="488"/>
      <c r="CV245" s="488"/>
      <c r="CW245" s="488"/>
      <c r="CX245" s="488"/>
      <c r="CY245" s="488"/>
      <c r="CZ245" s="488"/>
      <c r="DA245" s="488"/>
      <c r="DB245" s="488"/>
      <c r="DC245" s="488"/>
      <c r="DD245" s="488"/>
      <c r="DE245" s="488"/>
      <c r="DF245" s="488"/>
      <c r="DG245" s="488"/>
      <c r="DH245" s="488"/>
      <c r="DI245" s="488"/>
      <c r="DJ245" s="488"/>
      <c r="DK245" s="488"/>
      <c r="DL245" s="488"/>
      <c r="DM245" s="488"/>
      <c r="DN245" s="488"/>
      <c r="DO245" s="488"/>
      <c r="DP245" s="488"/>
      <c r="DQ245" s="488"/>
      <c r="DR245" s="488"/>
      <c r="DS245" s="488"/>
      <c r="DT245" s="488"/>
      <c r="DU245" s="488"/>
      <c r="DV245" s="488"/>
      <c r="DW245" s="488"/>
      <c r="DX245" s="488"/>
      <c r="DY245" s="488"/>
      <c r="DZ245" s="488"/>
      <c r="EA245" s="488"/>
      <c r="EB245" s="488"/>
      <c r="EC245" s="488"/>
      <c r="ED245" s="488"/>
      <c r="EE245" s="488"/>
      <c r="EF245" s="488"/>
      <c r="EG245" s="488"/>
      <c r="EH245" s="489"/>
    </row>
    <row r="246" spans="1:138" s="490" customFormat="1" ht="18" customHeight="1">
      <c r="A246" s="628">
        <v>238</v>
      </c>
      <c r="B246" s="483" t="s">
        <v>1581</v>
      </c>
      <c r="C246" s="468" t="s">
        <v>648</v>
      </c>
      <c r="D246" s="469">
        <v>5000</v>
      </c>
      <c r="E246" s="381" t="s">
        <v>1601</v>
      </c>
      <c r="F246" s="469" t="s">
        <v>1602</v>
      </c>
      <c r="G246" s="381" t="s">
        <v>1603</v>
      </c>
      <c r="H246" s="470" t="s">
        <v>979</v>
      </c>
      <c r="I246" s="468"/>
      <c r="J246" s="468"/>
      <c r="K246" s="471"/>
      <c r="L246" s="468"/>
      <c r="M246" s="488"/>
      <c r="N246" s="488"/>
      <c r="O246" s="488"/>
      <c r="P246" s="488"/>
      <c r="Q246" s="488"/>
      <c r="R246" s="488"/>
      <c r="S246" s="488"/>
      <c r="T246" s="488"/>
      <c r="U246" s="488"/>
      <c r="V246" s="488"/>
      <c r="W246" s="488"/>
      <c r="X246" s="488"/>
      <c r="Y246" s="488"/>
      <c r="Z246" s="488"/>
      <c r="AA246" s="488"/>
      <c r="AB246" s="488"/>
      <c r="AC246" s="488"/>
      <c r="AD246" s="488"/>
      <c r="AE246" s="488"/>
      <c r="AF246" s="488"/>
      <c r="AG246" s="488"/>
      <c r="AH246" s="488"/>
      <c r="AI246" s="488"/>
      <c r="AJ246" s="488"/>
      <c r="AK246" s="488"/>
      <c r="AL246" s="488"/>
      <c r="AM246" s="488"/>
      <c r="AN246" s="488"/>
      <c r="AO246" s="488"/>
      <c r="AP246" s="488"/>
      <c r="AQ246" s="488"/>
      <c r="AR246" s="488"/>
      <c r="AS246" s="488"/>
      <c r="AT246" s="488"/>
      <c r="AU246" s="488"/>
      <c r="AV246" s="488"/>
      <c r="AW246" s="488"/>
      <c r="AX246" s="488"/>
      <c r="AY246" s="488"/>
      <c r="AZ246" s="488"/>
      <c r="BA246" s="488"/>
      <c r="BB246" s="488"/>
      <c r="BC246" s="488"/>
      <c r="BD246" s="488"/>
      <c r="BE246" s="488"/>
      <c r="BF246" s="488"/>
      <c r="BG246" s="488"/>
      <c r="BH246" s="488"/>
      <c r="BI246" s="488"/>
      <c r="BJ246" s="488"/>
      <c r="BK246" s="488"/>
      <c r="BL246" s="488"/>
      <c r="BM246" s="488"/>
      <c r="BN246" s="488"/>
      <c r="BO246" s="488"/>
      <c r="BP246" s="488"/>
      <c r="BQ246" s="488"/>
      <c r="BR246" s="488"/>
      <c r="BS246" s="488"/>
      <c r="BT246" s="488"/>
      <c r="BU246" s="488"/>
      <c r="BV246" s="488"/>
      <c r="BW246" s="488"/>
      <c r="BX246" s="488"/>
      <c r="BY246" s="488"/>
      <c r="BZ246" s="488"/>
      <c r="CA246" s="488"/>
      <c r="CB246" s="488"/>
      <c r="CC246" s="488"/>
      <c r="CD246" s="488"/>
      <c r="CE246" s="488"/>
      <c r="CF246" s="488"/>
      <c r="CG246" s="488"/>
      <c r="CH246" s="488"/>
      <c r="CI246" s="488"/>
      <c r="CJ246" s="488"/>
      <c r="CK246" s="488"/>
      <c r="CL246" s="488"/>
      <c r="CM246" s="488"/>
      <c r="CN246" s="488"/>
      <c r="CO246" s="488"/>
      <c r="CP246" s="488"/>
      <c r="CQ246" s="488"/>
      <c r="CR246" s="488"/>
      <c r="CS246" s="488"/>
      <c r="CT246" s="488"/>
      <c r="CU246" s="488"/>
      <c r="CV246" s="488"/>
      <c r="CW246" s="488"/>
      <c r="CX246" s="488"/>
      <c r="CY246" s="488"/>
      <c r="CZ246" s="488"/>
      <c r="DA246" s="488"/>
      <c r="DB246" s="488"/>
      <c r="DC246" s="488"/>
      <c r="DD246" s="488"/>
      <c r="DE246" s="488"/>
      <c r="DF246" s="488"/>
      <c r="DG246" s="488"/>
      <c r="DH246" s="488"/>
      <c r="DI246" s="488"/>
      <c r="DJ246" s="488"/>
      <c r="DK246" s="488"/>
      <c r="DL246" s="488"/>
      <c r="DM246" s="488"/>
      <c r="DN246" s="488"/>
      <c r="DO246" s="488"/>
      <c r="DP246" s="488"/>
      <c r="DQ246" s="488"/>
      <c r="DR246" s="488"/>
      <c r="DS246" s="488"/>
      <c r="DT246" s="488"/>
      <c r="DU246" s="488"/>
      <c r="DV246" s="488"/>
      <c r="DW246" s="488"/>
      <c r="DX246" s="488"/>
      <c r="DY246" s="488"/>
      <c r="DZ246" s="488"/>
      <c r="EA246" s="488"/>
      <c r="EB246" s="488"/>
      <c r="EC246" s="488"/>
      <c r="ED246" s="488"/>
      <c r="EE246" s="488"/>
      <c r="EF246" s="488"/>
      <c r="EG246" s="488"/>
      <c r="EH246" s="489"/>
    </row>
    <row r="247" spans="1:138" s="490" customFormat="1" ht="18" customHeight="1">
      <c r="A247" s="628">
        <v>239</v>
      </c>
      <c r="B247" s="483" t="s">
        <v>1581</v>
      </c>
      <c r="C247" s="468" t="s">
        <v>648</v>
      </c>
      <c r="D247" s="469">
        <v>1000</v>
      </c>
      <c r="E247" s="381" t="s">
        <v>1604</v>
      </c>
      <c r="F247" s="469" t="s">
        <v>1605</v>
      </c>
      <c r="G247" s="381" t="s">
        <v>1606</v>
      </c>
      <c r="H247" s="470" t="s">
        <v>983</v>
      </c>
      <c r="I247" s="468"/>
      <c r="J247" s="468"/>
      <c r="K247" s="471"/>
      <c r="L247" s="468"/>
      <c r="M247" s="488"/>
      <c r="N247" s="488"/>
      <c r="O247" s="488"/>
      <c r="P247" s="488"/>
      <c r="Q247" s="488"/>
      <c r="R247" s="488"/>
      <c r="S247" s="488"/>
      <c r="T247" s="488"/>
      <c r="U247" s="488"/>
      <c r="V247" s="488"/>
      <c r="W247" s="488"/>
      <c r="X247" s="488"/>
      <c r="Y247" s="488"/>
      <c r="Z247" s="488"/>
      <c r="AA247" s="488"/>
      <c r="AB247" s="488"/>
      <c r="AC247" s="488"/>
      <c r="AD247" s="488"/>
      <c r="AE247" s="488"/>
      <c r="AF247" s="488"/>
      <c r="AG247" s="488"/>
      <c r="AH247" s="488"/>
      <c r="AI247" s="488"/>
      <c r="AJ247" s="488"/>
      <c r="AK247" s="488"/>
      <c r="AL247" s="488"/>
      <c r="AM247" s="488"/>
      <c r="AN247" s="488"/>
      <c r="AO247" s="488"/>
      <c r="AP247" s="488"/>
      <c r="AQ247" s="488"/>
      <c r="AR247" s="488"/>
      <c r="AS247" s="488"/>
      <c r="AT247" s="488"/>
      <c r="AU247" s="488"/>
      <c r="AV247" s="488"/>
      <c r="AW247" s="488"/>
      <c r="AX247" s="488"/>
      <c r="AY247" s="488"/>
      <c r="AZ247" s="488"/>
      <c r="BA247" s="488"/>
      <c r="BB247" s="488"/>
      <c r="BC247" s="488"/>
      <c r="BD247" s="488"/>
      <c r="BE247" s="488"/>
      <c r="BF247" s="488"/>
      <c r="BG247" s="488"/>
      <c r="BH247" s="488"/>
      <c r="BI247" s="488"/>
      <c r="BJ247" s="488"/>
      <c r="BK247" s="488"/>
      <c r="BL247" s="488"/>
      <c r="BM247" s="488"/>
      <c r="BN247" s="488"/>
      <c r="BO247" s="488"/>
      <c r="BP247" s="488"/>
      <c r="BQ247" s="488"/>
      <c r="BR247" s="488"/>
      <c r="BS247" s="488"/>
      <c r="BT247" s="488"/>
      <c r="BU247" s="488"/>
      <c r="BV247" s="488"/>
      <c r="BW247" s="488"/>
      <c r="BX247" s="488"/>
      <c r="BY247" s="488"/>
      <c r="BZ247" s="488"/>
      <c r="CA247" s="488"/>
      <c r="CB247" s="488"/>
      <c r="CC247" s="488"/>
      <c r="CD247" s="488"/>
      <c r="CE247" s="488"/>
      <c r="CF247" s="488"/>
      <c r="CG247" s="488"/>
      <c r="CH247" s="488"/>
      <c r="CI247" s="488"/>
      <c r="CJ247" s="488"/>
      <c r="CK247" s="488"/>
      <c r="CL247" s="488"/>
      <c r="CM247" s="488"/>
      <c r="CN247" s="488"/>
      <c r="CO247" s="488"/>
      <c r="CP247" s="488"/>
      <c r="CQ247" s="488"/>
      <c r="CR247" s="488"/>
      <c r="CS247" s="488"/>
      <c r="CT247" s="488"/>
      <c r="CU247" s="488"/>
      <c r="CV247" s="488"/>
      <c r="CW247" s="488"/>
      <c r="CX247" s="488"/>
      <c r="CY247" s="488"/>
      <c r="CZ247" s="488"/>
      <c r="DA247" s="488"/>
      <c r="DB247" s="488"/>
      <c r="DC247" s="488"/>
      <c r="DD247" s="488"/>
      <c r="DE247" s="488"/>
      <c r="DF247" s="488"/>
      <c r="DG247" s="488"/>
      <c r="DH247" s="488"/>
      <c r="DI247" s="488"/>
      <c r="DJ247" s="488"/>
      <c r="DK247" s="488"/>
      <c r="DL247" s="488"/>
      <c r="DM247" s="488"/>
      <c r="DN247" s="488"/>
      <c r="DO247" s="488"/>
      <c r="DP247" s="488"/>
      <c r="DQ247" s="488"/>
      <c r="DR247" s="488"/>
      <c r="DS247" s="488"/>
      <c r="DT247" s="488"/>
      <c r="DU247" s="488"/>
      <c r="DV247" s="488"/>
      <c r="DW247" s="488"/>
      <c r="DX247" s="488"/>
      <c r="DY247" s="488"/>
      <c r="DZ247" s="488"/>
      <c r="EA247" s="488"/>
      <c r="EB247" s="488"/>
      <c r="EC247" s="488"/>
      <c r="ED247" s="488"/>
      <c r="EE247" s="488"/>
      <c r="EF247" s="488"/>
      <c r="EG247" s="488"/>
      <c r="EH247" s="489"/>
    </row>
    <row r="248" spans="1:138" s="490" customFormat="1" ht="18" customHeight="1">
      <c r="A248" s="628">
        <v>240</v>
      </c>
      <c r="B248" s="483" t="s">
        <v>1581</v>
      </c>
      <c r="C248" s="468" t="s">
        <v>648</v>
      </c>
      <c r="D248" s="469">
        <v>3000</v>
      </c>
      <c r="E248" s="381" t="s">
        <v>1607</v>
      </c>
      <c r="F248" s="469" t="s">
        <v>1608</v>
      </c>
      <c r="G248" s="381" t="s">
        <v>1609</v>
      </c>
      <c r="H248" s="470" t="s">
        <v>983</v>
      </c>
      <c r="I248" s="468"/>
      <c r="J248" s="468"/>
      <c r="K248" s="471"/>
      <c r="L248" s="468"/>
      <c r="M248" s="488"/>
      <c r="N248" s="488"/>
      <c r="O248" s="488"/>
      <c r="P248" s="488"/>
      <c r="Q248" s="488"/>
      <c r="R248" s="488"/>
      <c r="S248" s="488"/>
      <c r="T248" s="488"/>
      <c r="U248" s="488"/>
      <c r="V248" s="488"/>
      <c r="W248" s="488"/>
      <c r="X248" s="488"/>
      <c r="Y248" s="488"/>
      <c r="Z248" s="488"/>
      <c r="AA248" s="488"/>
      <c r="AB248" s="488"/>
      <c r="AC248" s="488"/>
      <c r="AD248" s="488"/>
      <c r="AE248" s="488"/>
      <c r="AF248" s="488"/>
      <c r="AG248" s="488"/>
      <c r="AH248" s="488"/>
      <c r="AI248" s="488"/>
      <c r="AJ248" s="488"/>
      <c r="AK248" s="488"/>
      <c r="AL248" s="488"/>
      <c r="AM248" s="488"/>
      <c r="AN248" s="488"/>
      <c r="AO248" s="488"/>
      <c r="AP248" s="488"/>
      <c r="AQ248" s="488"/>
      <c r="AR248" s="488"/>
      <c r="AS248" s="488"/>
      <c r="AT248" s="488"/>
      <c r="AU248" s="488"/>
      <c r="AV248" s="488"/>
      <c r="AW248" s="488"/>
      <c r="AX248" s="488"/>
      <c r="AY248" s="488"/>
      <c r="AZ248" s="488"/>
      <c r="BA248" s="488"/>
      <c r="BB248" s="488"/>
      <c r="BC248" s="488"/>
      <c r="BD248" s="488"/>
      <c r="BE248" s="488"/>
      <c r="BF248" s="488"/>
      <c r="BG248" s="488"/>
      <c r="BH248" s="488"/>
      <c r="BI248" s="488"/>
      <c r="BJ248" s="488"/>
      <c r="BK248" s="488"/>
      <c r="BL248" s="488"/>
      <c r="BM248" s="488"/>
      <c r="BN248" s="488"/>
      <c r="BO248" s="488"/>
      <c r="BP248" s="488"/>
      <c r="BQ248" s="488"/>
      <c r="BR248" s="488"/>
      <c r="BS248" s="488"/>
      <c r="BT248" s="488"/>
      <c r="BU248" s="488"/>
      <c r="BV248" s="488"/>
      <c r="BW248" s="488"/>
      <c r="BX248" s="488"/>
      <c r="BY248" s="488"/>
      <c r="BZ248" s="488"/>
      <c r="CA248" s="488"/>
      <c r="CB248" s="488"/>
      <c r="CC248" s="488"/>
      <c r="CD248" s="488"/>
      <c r="CE248" s="488"/>
      <c r="CF248" s="488"/>
      <c r="CG248" s="488"/>
      <c r="CH248" s="488"/>
      <c r="CI248" s="488"/>
      <c r="CJ248" s="488"/>
      <c r="CK248" s="488"/>
      <c r="CL248" s="488"/>
      <c r="CM248" s="488"/>
      <c r="CN248" s="488"/>
      <c r="CO248" s="488"/>
      <c r="CP248" s="488"/>
      <c r="CQ248" s="488"/>
      <c r="CR248" s="488"/>
      <c r="CS248" s="488"/>
      <c r="CT248" s="488"/>
      <c r="CU248" s="488"/>
      <c r="CV248" s="488"/>
      <c r="CW248" s="488"/>
      <c r="CX248" s="488"/>
      <c r="CY248" s="488"/>
      <c r="CZ248" s="488"/>
      <c r="DA248" s="488"/>
      <c r="DB248" s="488"/>
      <c r="DC248" s="488"/>
      <c r="DD248" s="488"/>
      <c r="DE248" s="488"/>
      <c r="DF248" s="488"/>
      <c r="DG248" s="488"/>
      <c r="DH248" s="488"/>
      <c r="DI248" s="488"/>
      <c r="DJ248" s="488"/>
      <c r="DK248" s="488"/>
      <c r="DL248" s="488"/>
      <c r="DM248" s="488"/>
      <c r="DN248" s="488"/>
      <c r="DO248" s="488"/>
      <c r="DP248" s="488"/>
      <c r="DQ248" s="488"/>
      <c r="DR248" s="488"/>
      <c r="DS248" s="488"/>
      <c r="DT248" s="488"/>
      <c r="DU248" s="488"/>
      <c r="DV248" s="488"/>
      <c r="DW248" s="488"/>
      <c r="DX248" s="488"/>
      <c r="DY248" s="488"/>
      <c r="DZ248" s="488"/>
      <c r="EA248" s="488"/>
      <c r="EB248" s="488"/>
      <c r="EC248" s="488"/>
      <c r="ED248" s="488"/>
      <c r="EE248" s="488"/>
      <c r="EF248" s="488"/>
      <c r="EG248" s="488"/>
      <c r="EH248" s="489"/>
    </row>
    <row r="249" spans="1:138" s="490" customFormat="1" ht="18" customHeight="1">
      <c r="A249" s="628">
        <v>241</v>
      </c>
      <c r="B249" s="483" t="s">
        <v>1581</v>
      </c>
      <c r="C249" s="468" t="s">
        <v>648</v>
      </c>
      <c r="D249" s="469">
        <v>500</v>
      </c>
      <c r="E249" s="381" t="s">
        <v>1610</v>
      </c>
      <c r="F249" s="469" t="s">
        <v>1611</v>
      </c>
      <c r="G249" s="381" t="s">
        <v>1612</v>
      </c>
      <c r="H249" s="470" t="s">
        <v>983</v>
      </c>
      <c r="I249" s="468"/>
      <c r="J249" s="468"/>
      <c r="K249" s="471"/>
      <c r="L249" s="468"/>
      <c r="M249" s="488"/>
      <c r="N249" s="488"/>
      <c r="O249" s="488"/>
      <c r="P249" s="488"/>
      <c r="Q249" s="488"/>
      <c r="R249" s="488"/>
      <c r="S249" s="488"/>
      <c r="T249" s="488"/>
      <c r="U249" s="488"/>
      <c r="V249" s="488"/>
      <c r="W249" s="488"/>
      <c r="X249" s="488"/>
      <c r="Y249" s="488"/>
      <c r="Z249" s="488"/>
      <c r="AA249" s="488"/>
      <c r="AB249" s="488"/>
      <c r="AC249" s="488"/>
      <c r="AD249" s="488"/>
      <c r="AE249" s="488"/>
      <c r="AF249" s="488"/>
      <c r="AG249" s="488"/>
      <c r="AH249" s="488"/>
      <c r="AI249" s="488"/>
      <c r="AJ249" s="488"/>
      <c r="AK249" s="488"/>
      <c r="AL249" s="488"/>
      <c r="AM249" s="488"/>
      <c r="AN249" s="488"/>
      <c r="AO249" s="488"/>
      <c r="AP249" s="488"/>
      <c r="AQ249" s="488"/>
      <c r="AR249" s="488"/>
      <c r="AS249" s="488"/>
      <c r="AT249" s="488"/>
      <c r="AU249" s="488"/>
      <c r="AV249" s="488"/>
      <c r="AW249" s="488"/>
      <c r="AX249" s="488"/>
      <c r="AY249" s="488"/>
      <c r="AZ249" s="488"/>
      <c r="BA249" s="488"/>
      <c r="BB249" s="488"/>
      <c r="BC249" s="488"/>
      <c r="BD249" s="488"/>
      <c r="BE249" s="488"/>
      <c r="BF249" s="488"/>
      <c r="BG249" s="488"/>
      <c r="BH249" s="488"/>
      <c r="BI249" s="488"/>
      <c r="BJ249" s="488"/>
      <c r="BK249" s="488"/>
      <c r="BL249" s="488"/>
      <c r="BM249" s="488"/>
      <c r="BN249" s="488"/>
      <c r="BO249" s="488"/>
      <c r="BP249" s="488"/>
      <c r="BQ249" s="488"/>
      <c r="BR249" s="488"/>
      <c r="BS249" s="488"/>
      <c r="BT249" s="488"/>
      <c r="BU249" s="488"/>
      <c r="BV249" s="488"/>
      <c r="BW249" s="488"/>
      <c r="BX249" s="488"/>
      <c r="BY249" s="488"/>
      <c r="BZ249" s="488"/>
      <c r="CA249" s="488"/>
      <c r="CB249" s="488"/>
      <c r="CC249" s="488"/>
      <c r="CD249" s="488"/>
      <c r="CE249" s="488"/>
      <c r="CF249" s="488"/>
      <c r="CG249" s="488"/>
      <c r="CH249" s="488"/>
      <c r="CI249" s="488"/>
      <c r="CJ249" s="488"/>
      <c r="CK249" s="488"/>
      <c r="CL249" s="488"/>
      <c r="CM249" s="488"/>
      <c r="CN249" s="488"/>
      <c r="CO249" s="488"/>
      <c r="CP249" s="488"/>
      <c r="CQ249" s="488"/>
      <c r="CR249" s="488"/>
      <c r="CS249" s="488"/>
      <c r="CT249" s="488"/>
      <c r="CU249" s="488"/>
      <c r="CV249" s="488"/>
      <c r="CW249" s="488"/>
      <c r="CX249" s="488"/>
      <c r="CY249" s="488"/>
      <c r="CZ249" s="488"/>
      <c r="DA249" s="488"/>
      <c r="DB249" s="488"/>
      <c r="DC249" s="488"/>
      <c r="DD249" s="488"/>
      <c r="DE249" s="488"/>
      <c r="DF249" s="488"/>
      <c r="DG249" s="488"/>
      <c r="DH249" s="488"/>
      <c r="DI249" s="488"/>
      <c r="DJ249" s="488"/>
      <c r="DK249" s="488"/>
      <c r="DL249" s="488"/>
      <c r="DM249" s="488"/>
      <c r="DN249" s="488"/>
      <c r="DO249" s="488"/>
      <c r="DP249" s="488"/>
      <c r="DQ249" s="488"/>
      <c r="DR249" s="488"/>
      <c r="DS249" s="488"/>
      <c r="DT249" s="488"/>
      <c r="DU249" s="488"/>
      <c r="DV249" s="488"/>
      <c r="DW249" s="488"/>
      <c r="DX249" s="488"/>
      <c r="DY249" s="488"/>
      <c r="DZ249" s="488"/>
      <c r="EA249" s="488"/>
      <c r="EB249" s="488"/>
      <c r="EC249" s="488"/>
      <c r="ED249" s="488"/>
      <c r="EE249" s="488"/>
      <c r="EF249" s="488"/>
      <c r="EG249" s="488"/>
      <c r="EH249" s="489"/>
    </row>
    <row r="250" spans="1:138" s="490" customFormat="1" ht="18" customHeight="1">
      <c r="A250" s="628">
        <v>242</v>
      </c>
      <c r="B250" s="483" t="s">
        <v>1581</v>
      </c>
      <c r="C250" s="468" t="s">
        <v>648</v>
      </c>
      <c r="D250" s="469">
        <v>4996.5</v>
      </c>
      <c r="E250" s="381" t="s">
        <v>1061</v>
      </c>
      <c r="F250" s="469" t="s">
        <v>1062</v>
      </c>
      <c r="G250" s="381" t="s">
        <v>1063</v>
      </c>
      <c r="H250" s="470" t="s">
        <v>983</v>
      </c>
      <c r="I250" s="468"/>
      <c r="J250" s="468"/>
      <c r="K250" s="471"/>
      <c r="L250" s="468"/>
      <c r="M250" s="488"/>
      <c r="N250" s="488"/>
      <c r="O250" s="488"/>
      <c r="P250" s="488"/>
      <c r="Q250" s="488"/>
      <c r="R250" s="488"/>
      <c r="S250" s="488"/>
      <c r="T250" s="488"/>
      <c r="U250" s="488"/>
      <c r="V250" s="488"/>
      <c r="W250" s="488"/>
      <c r="X250" s="488"/>
      <c r="Y250" s="488"/>
      <c r="Z250" s="488"/>
      <c r="AA250" s="488"/>
      <c r="AB250" s="488"/>
      <c r="AC250" s="488"/>
      <c r="AD250" s="488"/>
      <c r="AE250" s="488"/>
      <c r="AF250" s="488"/>
      <c r="AG250" s="488"/>
      <c r="AH250" s="488"/>
      <c r="AI250" s="488"/>
      <c r="AJ250" s="488"/>
      <c r="AK250" s="488"/>
      <c r="AL250" s="488"/>
      <c r="AM250" s="488"/>
      <c r="AN250" s="488"/>
      <c r="AO250" s="488"/>
      <c r="AP250" s="488"/>
      <c r="AQ250" s="488"/>
      <c r="AR250" s="488"/>
      <c r="AS250" s="488"/>
      <c r="AT250" s="488"/>
      <c r="AU250" s="488"/>
      <c r="AV250" s="488"/>
      <c r="AW250" s="488"/>
      <c r="AX250" s="488"/>
      <c r="AY250" s="488"/>
      <c r="AZ250" s="488"/>
      <c r="BA250" s="488"/>
      <c r="BB250" s="488"/>
      <c r="BC250" s="488"/>
      <c r="BD250" s="488"/>
      <c r="BE250" s="488"/>
      <c r="BF250" s="488"/>
      <c r="BG250" s="488"/>
      <c r="BH250" s="488"/>
      <c r="BI250" s="488"/>
      <c r="BJ250" s="488"/>
      <c r="BK250" s="488"/>
      <c r="BL250" s="488"/>
      <c r="BM250" s="488"/>
      <c r="BN250" s="488"/>
      <c r="BO250" s="488"/>
      <c r="BP250" s="488"/>
      <c r="BQ250" s="488"/>
      <c r="BR250" s="488"/>
      <c r="BS250" s="488"/>
      <c r="BT250" s="488"/>
      <c r="BU250" s="488"/>
      <c r="BV250" s="488"/>
      <c r="BW250" s="488"/>
      <c r="BX250" s="488"/>
      <c r="BY250" s="488"/>
      <c r="BZ250" s="488"/>
      <c r="CA250" s="488"/>
      <c r="CB250" s="488"/>
      <c r="CC250" s="488"/>
      <c r="CD250" s="488"/>
      <c r="CE250" s="488"/>
      <c r="CF250" s="488"/>
      <c r="CG250" s="488"/>
      <c r="CH250" s="488"/>
      <c r="CI250" s="488"/>
      <c r="CJ250" s="488"/>
      <c r="CK250" s="488"/>
      <c r="CL250" s="488"/>
      <c r="CM250" s="488"/>
      <c r="CN250" s="488"/>
      <c r="CO250" s="488"/>
      <c r="CP250" s="488"/>
      <c r="CQ250" s="488"/>
      <c r="CR250" s="488"/>
      <c r="CS250" s="488"/>
      <c r="CT250" s="488"/>
      <c r="CU250" s="488"/>
      <c r="CV250" s="488"/>
      <c r="CW250" s="488"/>
      <c r="CX250" s="488"/>
      <c r="CY250" s="488"/>
      <c r="CZ250" s="488"/>
      <c r="DA250" s="488"/>
      <c r="DB250" s="488"/>
      <c r="DC250" s="488"/>
      <c r="DD250" s="488"/>
      <c r="DE250" s="488"/>
      <c r="DF250" s="488"/>
      <c r="DG250" s="488"/>
      <c r="DH250" s="488"/>
      <c r="DI250" s="488"/>
      <c r="DJ250" s="488"/>
      <c r="DK250" s="488"/>
      <c r="DL250" s="488"/>
      <c r="DM250" s="488"/>
      <c r="DN250" s="488"/>
      <c r="DO250" s="488"/>
      <c r="DP250" s="488"/>
      <c r="DQ250" s="488"/>
      <c r="DR250" s="488"/>
      <c r="DS250" s="488"/>
      <c r="DT250" s="488"/>
      <c r="DU250" s="488"/>
      <c r="DV250" s="488"/>
      <c r="DW250" s="488"/>
      <c r="DX250" s="488"/>
      <c r="DY250" s="488"/>
      <c r="DZ250" s="488"/>
      <c r="EA250" s="488"/>
      <c r="EB250" s="488"/>
      <c r="EC250" s="488"/>
      <c r="ED250" s="488"/>
      <c r="EE250" s="488"/>
      <c r="EF250" s="488"/>
      <c r="EG250" s="488"/>
      <c r="EH250" s="489"/>
    </row>
    <row r="251" spans="1:138" s="490" customFormat="1" ht="18" customHeight="1">
      <c r="A251" s="628">
        <v>243</v>
      </c>
      <c r="B251" s="483" t="s">
        <v>1581</v>
      </c>
      <c r="C251" s="468" t="s">
        <v>648</v>
      </c>
      <c r="D251" s="469">
        <v>2500</v>
      </c>
      <c r="E251" s="381" t="s">
        <v>1613</v>
      </c>
      <c r="F251" s="469" t="s">
        <v>1614</v>
      </c>
      <c r="G251" s="381" t="s">
        <v>1615</v>
      </c>
      <c r="H251" s="470" t="s">
        <v>983</v>
      </c>
      <c r="I251" s="468"/>
      <c r="J251" s="468"/>
      <c r="K251" s="471"/>
      <c r="L251" s="468"/>
      <c r="M251" s="488"/>
      <c r="N251" s="488"/>
      <c r="O251" s="488"/>
      <c r="P251" s="488"/>
      <c r="Q251" s="488"/>
      <c r="R251" s="488"/>
      <c r="S251" s="488"/>
      <c r="T251" s="488"/>
      <c r="U251" s="488"/>
      <c r="V251" s="488"/>
      <c r="W251" s="488"/>
      <c r="X251" s="488"/>
      <c r="Y251" s="488"/>
      <c r="Z251" s="488"/>
      <c r="AA251" s="488"/>
      <c r="AB251" s="488"/>
      <c r="AC251" s="488"/>
      <c r="AD251" s="488"/>
      <c r="AE251" s="488"/>
      <c r="AF251" s="488"/>
      <c r="AG251" s="488"/>
      <c r="AH251" s="488"/>
      <c r="AI251" s="488"/>
      <c r="AJ251" s="488"/>
      <c r="AK251" s="488"/>
      <c r="AL251" s="488"/>
      <c r="AM251" s="488"/>
      <c r="AN251" s="488"/>
      <c r="AO251" s="488"/>
      <c r="AP251" s="488"/>
      <c r="AQ251" s="488"/>
      <c r="AR251" s="488"/>
      <c r="AS251" s="488"/>
      <c r="AT251" s="488"/>
      <c r="AU251" s="488"/>
      <c r="AV251" s="488"/>
      <c r="AW251" s="488"/>
      <c r="AX251" s="488"/>
      <c r="AY251" s="488"/>
      <c r="AZ251" s="488"/>
      <c r="BA251" s="488"/>
      <c r="BB251" s="488"/>
      <c r="BC251" s="488"/>
      <c r="BD251" s="488"/>
      <c r="BE251" s="488"/>
      <c r="BF251" s="488"/>
      <c r="BG251" s="488"/>
      <c r="BH251" s="488"/>
      <c r="BI251" s="488"/>
      <c r="BJ251" s="488"/>
      <c r="BK251" s="488"/>
      <c r="BL251" s="488"/>
      <c r="BM251" s="488"/>
      <c r="BN251" s="488"/>
      <c r="BO251" s="488"/>
      <c r="BP251" s="488"/>
      <c r="BQ251" s="488"/>
      <c r="BR251" s="488"/>
      <c r="BS251" s="488"/>
      <c r="BT251" s="488"/>
      <c r="BU251" s="488"/>
      <c r="BV251" s="488"/>
      <c r="BW251" s="488"/>
      <c r="BX251" s="488"/>
      <c r="BY251" s="488"/>
      <c r="BZ251" s="488"/>
      <c r="CA251" s="488"/>
      <c r="CB251" s="488"/>
      <c r="CC251" s="488"/>
      <c r="CD251" s="488"/>
      <c r="CE251" s="488"/>
      <c r="CF251" s="488"/>
      <c r="CG251" s="488"/>
      <c r="CH251" s="488"/>
      <c r="CI251" s="488"/>
      <c r="CJ251" s="488"/>
      <c r="CK251" s="488"/>
      <c r="CL251" s="488"/>
      <c r="CM251" s="488"/>
      <c r="CN251" s="488"/>
      <c r="CO251" s="488"/>
      <c r="CP251" s="488"/>
      <c r="CQ251" s="488"/>
      <c r="CR251" s="488"/>
      <c r="CS251" s="488"/>
      <c r="CT251" s="488"/>
      <c r="CU251" s="488"/>
      <c r="CV251" s="488"/>
      <c r="CW251" s="488"/>
      <c r="CX251" s="488"/>
      <c r="CY251" s="488"/>
      <c r="CZ251" s="488"/>
      <c r="DA251" s="488"/>
      <c r="DB251" s="488"/>
      <c r="DC251" s="488"/>
      <c r="DD251" s="488"/>
      <c r="DE251" s="488"/>
      <c r="DF251" s="488"/>
      <c r="DG251" s="488"/>
      <c r="DH251" s="488"/>
      <c r="DI251" s="488"/>
      <c r="DJ251" s="488"/>
      <c r="DK251" s="488"/>
      <c r="DL251" s="488"/>
      <c r="DM251" s="488"/>
      <c r="DN251" s="488"/>
      <c r="DO251" s="488"/>
      <c r="DP251" s="488"/>
      <c r="DQ251" s="488"/>
      <c r="DR251" s="488"/>
      <c r="DS251" s="488"/>
      <c r="DT251" s="488"/>
      <c r="DU251" s="488"/>
      <c r="DV251" s="488"/>
      <c r="DW251" s="488"/>
      <c r="DX251" s="488"/>
      <c r="DY251" s="488"/>
      <c r="DZ251" s="488"/>
      <c r="EA251" s="488"/>
      <c r="EB251" s="488"/>
      <c r="EC251" s="488"/>
      <c r="ED251" s="488"/>
      <c r="EE251" s="488"/>
      <c r="EF251" s="488"/>
      <c r="EG251" s="488"/>
      <c r="EH251" s="489"/>
    </row>
    <row r="252" spans="1:138" s="490" customFormat="1" ht="18" customHeight="1">
      <c r="A252" s="628">
        <v>244</v>
      </c>
      <c r="B252" s="483" t="s">
        <v>1616</v>
      </c>
      <c r="C252" s="468" t="s">
        <v>648</v>
      </c>
      <c r="D252" s="469">
        <v>2500</v>
      </c>
      <c r="E252" s="381" t="s">
        <v>1384</v>
      </c>
      <c r="F252" s="469" t="s">
        <v>1385</v>
      </c>
      <c r="G252" s="381" t="s">
        <v>1386</v>
      </c>
      <c r="H252" s="470" t="s">
        <v>983</v>
      </c>
      <c r="I252" s="468"/>
      <c r="J252" s="468"/>
      <c r="K252" s="471"/>
      <c r="L252" s="468"/>
      <c r="M252" s="488"/>
      <c r="N252" s="488"/>
      <c r="O252" s="488"/>
      <c r="P252" s="488"/>
      <c r="Q252" s="488"/>
      <c r="R252" s="488"/>
      <c r="S252" s="488"/>
      <c r="T252" s="488"/>
      <c r="U252" s="488"/>
      <c r="V252" s="488"/>
      <c r="W252" s="488"/>
      <c r="X252" s="488"/>
      <c r="Y252" s="488"/>
      <c r="Z252" s="488"/>
      <c r="AA252" s="488"/>
      <c r="AB252" s="488"/>
      <c r="AC252" s="488"/>
      <c r="AD252" s="488"/>
      <c r="AE252" s="488"/>
      <c r="AF252" s="488"/>
      <c r="AG252" s="488"/>
      <c r="AH252" s="488"/>
      <c r="AI252" s="488"/>
      <c r="AJ252" s="488"/>
      <c r="AK252" s="488"/>
      <c r="AL252" s="488"/>
      <c r="AM252" s="488"/>
      <c r="AN252" s="488"/>
      <c r="AO252" s="488"/>
      <c r="AP252" s="488"/>
      <c r="AQ252" s="488"/>
      <c r="AR252" s="488"/>
      <c r="AS252" s="488"/>
      <c r="AT252" s="488"/>
      <c r="AU252" s="488"/>
      <c r="AV252" s="488"/>
      <c r="AW252" s="488"/>
      <c r="AX252" s="488"/>
      <c r="AY252" s="488"/>
      <c r="AZ252" s="488"/>
      <c r="BA252" s="488"/>
      <c r="BB252" s="488"/>
      <c r="BC252" s="488"/>
      <c r="BD252" s="488"/>
      <c r="BE252" s="488"/>
      <c r="BF252" s="488"/>
      <c r="BG252" s="488"/>
      <c r="BH252" s="488"/>
      <c r="BI252" s="488"/>
      <c r="BJ252" s="488"/>
      <c r="BK252" s="488"/>
      <c r="BL252" s="488"/>
      <c r="BM252" s="488"/>
      <c r="BN252" s="488"/>
      <c r="BO252" s="488"/>
      <c r="BP252" s="488"/>
      <c r="BQ252" s="488"/>
      <c r="BR252" s="488"/>
      <c r="BS252" s="488"/>
      <c r="BT252" s="488"/>
      <c r="BU252" s="488"/>
      <c r="BV252" s="488"/>
      <c r="BW252" s="488"/>
      <c r="BX252" s="488"/>
      <c r="BY252" s="488"/>
      <c r="BZ252" s="488"/>
      <c r="CA252" s="488"/>
      <c r="CB252" s="488"/>
      <c r="CC252" s="488"/>
      <c r="CD252" s="488"/>
      <c r="CE252" s="488"/>
      <c r="CF252" s="488"/>
      <c r="CG252" s="488"/>
      <c r="CH252" s="488"/>
      <c r="CI252" s="488"/>
      <c r="CJ252" s="488"/>
      <c r="CK252" s="488"/>
      <c r="CL252" s="488"/>
      <c r="CM252" s="488"/>
      <c r="CN252" s="488"/>
      <c r="CO252" s="488"/>
      <c r="CP252" s="488"/>
      <c r="CQ252" s="488"/>
      <c r="CR252" s="488"/>
      <c r="CS252" s="488"/>
      <c r="CT252" s="488"/>
      <c r="CU252" s="488"/>
      <c r="CV252" s="488"/>
      <c r="CW252" s="488"/>
      <c r="CX252" s="488"/>
      <c r="CY252" s="488"/>
      <c r="CZ252" s="488"/>
      <c r="DA252" s="488"/>
      <c r="DB252" s="488"/>
      <c r="DC252" s="488"/>
      <c r="DD252" s="488"/>
      <c r="DE252" s="488"/>
      <c r="DF252" s="488"/>
      <c r="DG252" s="488"/>
      <c r="DH252" s="488"/>
      <c r="DI252" s="488"/>
      <c r="DJ252" s="488"/>
      <c r="DK252" s="488"/>
      <c r="DL252" s="488"/>
      <c r="DM252" s="488"/>
      <c r="DN252" s="488"/>
      <c r="DO252" s="488"/>
      <c r="DP252" s="488"/>
      <c r="DQ252" s="488"/>
      <c r="DR252" s="488"/>
      <c r="DS252" s="488"/>
      <c r="DT252" s="488"/>
      <c r="DU252" s="488"/>
      <c r="DV252" s="488"/>
      <c r="DW252" s="488"/>
      <c r="DX252" s="488"/>
      <c r="DY252" s="488"/>
      <c r="DZ252" s="488"/>
      <c r="EA252" s="488"/>
      <c r="EB252" s="488"/>
      <c r="EC252" s="488"/>
      <c r="ED252" s="488"/>
      <c r="EE252" s="488"/>
      <c r="EF252" s="488"/>
      <c r="EG252" s="488"/>
      <c r="EH252" s="489"/>
    </row>
    <row r="253" spans="1:138" s="490" customFormat="1" ht="18" customHeight="1">
      <c r="A253" s="628">
        <v>245</v>
      </c>
      <c r="B253" s="483" t="s">
        <v>1616</v>
      </c>
      <c r="C253" s="468" t="s">
        <v>648</v>
      </c>
      <c r="D253" s="469">
        <v>2500</v>
      </c>
      <c r="E253" s="381" t="s">
        <v>1617</v>
      </c>
      <c r="F253" s="469" t="s">
        <v>1618</v>
      </c>
      <c r="G253" s="381" t="s">
        <v>1619</v>
      </c>
      <c r="H253" s="470" t="s">
        <v>983</v>
      </c>
      <c r="I253" s="468"/>
      <c r="J253" s="468"/>
      <c r="K253" s="471"/>
      <c r="L253" s="468"/>
      <c r="M253" s="488"/>
      <c r="N253" s="488"/>
      <c r="O253" s="488"/>
      <c r="P253" s="488"/>
      <c r="Q253" s="488"/>
      <c r="R253" s="488"/>
      <c r="S253" s="488"/>
      <c r="T253" s="488"/>
      <c r="U253" s="488"/>
      <c r="V253" s="488"/>
      <c r="W253" s="488"/>
      <c r="X253" s="488"/>
      <c r="Y253" s="488"/>
      <c r="Z253" s="488"/>
      <c r="AA253" s="488"/>
      <c r="AB253" s="488"/>
      <c r="AC253" s="488"/>
      <c r="AD253" s="488"/>
      <c r="AE253" s="488"/>
      <c r="AF253" s="488"/>
      <c r="AG253" s="488"/>
      <c r="AH253" s="488"/>
      <c r="AI253" s="488"/>
      <c r="AJ253" s="488"/>
      <c r="AK253" s="488"/>
      <c r="AL253" s="488"/>
      <c r="AM253" s="488"/>
      <c r="AN253" s="488"/>
      <c r="AO253" s="488"/>
      <c r="AP253" s="488"/>
      <c r="AQ253" s="488"/>
      <c r="AR253" s="488"/>
      <c r="AS253" s="488"/>
      <c r="AT253" s="488"/>
      <c r="AU253" s="488"/>
      <c r="AV253" s="488"/>
      <c r="AW253" s="488"/>
      <c r="AX253" s="488"/>
      <c r="AY253" s="488"/>
      <c r="AZ253" s="488"/>
      <c r="BA253" s="488"/>
      <c r="BB253" s="488"/>
      <c r="BC253" s="488"/>
      <c r="BD253" s="488"/>
      <c r="BE253" s="488"/>
      <c r="BF253" s="488"/>
      <c r="BG253" s="488"/>
      <c r="BH253" s="488"/>
      <c r="BI253" s="488"/>
      <c r="BJ253" s="488"/>
      <c r="BK253" s="488"/>
      <c r="BL253" s="488"/>
      <c r="BM253" s="488"/>
      <c r="BN253" s="488"/>
      <c r="BO253" s="488"/>
      <c r="BP253" s="488"/>
      <c r="BQ253" s="488"/>
      <c r="BR253" s="488"/>
      <c r="BS253" s="488"/>
      <c r="BT253" s="488"/>
      <c r="BU253" s="488"/>
      <c r="BV253" s="488"/>
      <c r="BW253" s="488"/>
      <c r="BX253" s="488"/>
      <c r="BY253" s="488"/>
      <c r="BZ253" s="488"/>
      <c r="CA253" s="488"/>
      <c r="CB253" s="488"/>
      <c r="CC253" s="488"/>
      <c r="CD253" s="488"/>
      <c r="CE253" s="488"/>
      <c r="CF253" s="488"/>
      <c r="CG253" s="488"/>
      <c r="CH253" s="488"/>
      <c r="CI253" s="488"/>
      <c r="CJ253" s="488"/>
      <c r="CK253" s="488"/>
      <c r="CL253" s="488"/>
      <c r="CM253" s="488"/>
      <c r="CN253" s="488"/>
      <c r="CO253" s="488"/>
      <c r="CP253" s="488"/>
      <c r="CQ253" s="488"/>
      <c r="CR253" s="488"/>
      <c r="CS253" s="488"/>
      <c r="CT253" s="488"/>
      <c r="CU253" s="488"/>
      <c r="CV253" s="488"/>
      <c r="CW253" s="488"/>
      <c r="CX253" s="488"/>
      <c r="CY253" s="488"/>
      <c r="CZ253" s="488"/>
      <c r="DA253" s="488"/>
      <c r="DB253" s="488"/>
      <c r="DC253" s="488"/>
      <c r="DD253" s="488"/>
      <c r="DE253" s="488"/>
      <c r="DF253" s="488"/>
      <c r="DG253" s="488"/>
      <c r="DH253" s="488"/>
      <c r="DI253" s="488"/>
      <c r="DJ253" s="488"/>
      <c r="DK253" s="488"/>
      <c r="DL253" s="488"/>
      <c r="DM253" s="488"/>
      <c r="DN253" s="488"/>
      <c r="DO253" s="488"/>
      <c r="DP253" s="488"/>
      <c r="DQ253" s="488"/>
      <c r="DR253" s="488"/>
      <c r="DS253" s="488"/>
      <c r="DT253" s="488"/>
      <c r="DU253" s="488"/>
      <c r="DV253" s="488"/>
      <c r="DW253" s="488"/>
      <c r="DX253" s="488"/>
      <c r="DY253" s="488"/>
      <c r="DZ253" s="488"/>
      <c r="EA253" s="488"/>
      <c r="EB253" s="488"/>
      <c r="EC253" s="488"/>
      <c r="ED253" s="488"/>
      <c r="EE253" s="488"/>
      <c r="EF253" s="488"/>
      <c r="EG253" s="488"/>
      <c r="EH253" s="489"/>
    </row>
    <row r="254" spans="1:138" s="490" customFormat="1" ht="18" customHeight="1">
      <c r="A254" s="628">
        <v>246</v>
      </c>
      <c r="B254" s="483" t="s">
        <v>1616</v>
      </c>
      <c r="C254" s="468" t="s">
        <v>648</v>
      </c>
      <c r="D254" s="469">
        <v>500</v>
      </c>
      <c r="E254" s="381" t="s">
        <v>1620</v>
      </c>
      <c r="F254" s="469" t="s">
        <v>1621</v>
      </c>
      <c r="G254" s="381" t="s">
        <v>1622</v>
      </c>
      <c r="H254" s="470" t="s">
        <v>983</v>
      </c>
      <c r="I254" s="468"/>
      <c r="J254" s="468"/>
      <c r="K254" s="471"/>
      <c r="L254" s="468"/>
      <c r="M254" s="488"/>
      <c r="N254" s="488"/>
      <c r="O254" s="488"/>
      <c r="P254" s="488"/>
      <c r="Q254" s="488"/>
      <c r="R254" s="488"/>
      <c r="S254" s="488"/>
      <c r="T254" s="488"/>
      <c r="U254" s="488"/>
      <c r="V254" s="488"/>
      <c r="W254" s="488"/>
      <c r="X254" s="488"/>
      <c r="Y254" s="488"/>
      <c r="Z254" s="488"/>
      <c r="AA254" s="488"/>
      <c r="AB254" s="488"/>
      <c r="AC254" s="488"/>
      <c r="AD254" s="488"/>
      <c r="AE254" s="488"/>
      <c r="AF254" s="488"/>
      <c r="AG254" s="488"/>
      <c r="AH254" s="488"/>
      <c r="AI254" s="488"/>
      <c r="AJ254" s="488"/>
      <c r="AK254" s="488"/>
      <c r="AL254" s="488"/>
      <c r="AM254" s="488"/>
      <c r="AN254" s="488"/>
      <c r="AO254" s="488"/>
      <c r="AP254" s="488"/>
      <c r="AQ254" s="488"/>
      <c r="AR254" s="488"/>
      <c r="AS254" s="488"/>
      <c r="AT254" s="488"/>
      <c r="AU254" s="488"/>
      <c r="AV254" s="488"/>
      <c r="AW254" s="488"/>
      <c r="AX254" s="488"/>
      <c r="AY254" s="488"/>
      <c r="AZ254" s="488"/>
      <c r="BA254" s="488"/>
      <c r="BB254" s="488"/>
      <c r="BC254" s="488"/>
      <c r="BD254" s="488"/>
      <c r="BE254" s="488"/>
      <c r="BF254" s="488"/>
      <c r="BG254" s="488"/>
      <c r="BH254" s="488"/>
      <c r="BI254" s="488"/>
      <c r="BJ254" s="488"/>
      <c r="BK254" s="488"/>
      <c r="BL254" s="488"/>
      <c r="BM254" s="488"/>
      <c r="BN254" s="488"/>
      <c r="BO254" s="488"/>
      <c r="BP254" s="488"/>
      <c r="BQ254" s="488"/>
      <c r="BR254" s="488"/>
      <c r="BS254" s="488"/>
      <c r="BT254" s="488"/>
      <c r="BU254" s="488"/>
      <c r="BV254" s="488"/>
      <c r="BW254" s="488"/>
      <c r="BX254" s="488"/>
      <c r="BY254" s="488"/>
      <c r="BZ254" s="488"/>
      <c r="CA254" s="488"/>
      <c r="CB254" s="488"/>
      <c r="CC254" s="488"/>
      <c r="CD254" s="488"/>
      <c r="CE254" s="488"/>
      <c r="CF254" s="488"/>
      <c r="CG254" s="488"/>
      <c r="CH254" s="488"/>
      <c r="CI254" s="488"/>
      <c r="CJ254" s="488"/>
      <c r="CK254" s="488"/>
      <c r="CL254" s="488"/>
      <c r="CM254" s="488"/>
      <c r="CN254" s="488"/>
      <c r="CO254" s="488"/>
      <c r="CP254" s="488"/>
      <c r="CQ254" s="488"/>
      <c r="CR254" s="488"/>
      <c r="CS254" s="488"/>
      <c r="CT254" s="488"/>
      <c r="CU254" s="488"/>
      <c r="CV254" s="488"/>
      <c r="CW254" s="488"/>
      <c r="CX254" s="488"/>
      <c r="CY254" s="488"/>
      <c r="CZ254" s="488"/>
      <c r="DA254" s="488"/>
      <c r="DB254" s="488"/>
      <c r="DC254" s="488"/>
      <c r="DD254" s="488"/>
      <c r="DE254" s="488"/>
      <c r="DF254" s="488"/>
      <c r="DG254" s="488"/>
      <c r="DH254" s="488"/>
      <c r="DI254" s="488"/>
      <c r="DJ254" s="488"/>
      <c r="DK254" s="488"/>
      <c r="DL254" s="488"/>
      <c r="DM254" s="488"/>
      <c r="DN254" s="488"/>
      <c r="DO254" s="488"/>
      <c r="DP254" s="488"/>
      <c r="DQ254" s="488"/>
      <c r="DR254" s="488"/>
      <c r="DS254" s="488"/>
      <c r="DT254" s="488"/>
      <c r="DU254" s="488"/>
      <c r="DV254" s="488"/>
      <c r="DW254" s="488"/>
      <c r="DX254" s="488"/>
      <c r="DY254" s="488"/>
      <c r="DZ254" s="488"/>
      <c r="EA254" s="488"/>
      <c r="EB254" s="488"/>
      <c r="EC254" s="488"/>
      <c r="ED254" s="488"/>
      <c r="EE254" s="488"/>
      <c r="EF254" s="488"/>
      <c r="EG254" s="488"/>
      <c r="EH254" s="489"/>
    </row>
    <row r="255" spans="1:138" s="490" customFormat="1" ht="18" customHeight="1">
      <c r="A255" s="628">
        <v>247</v>
      </c>
      <c r="B255" s="483" t="s">
        <v>1616</v>
      </c>
      <c r="C255" s="468" t="s">
        <v>648</v>
      </c>
      <c r="D255" s="469">
        <v>70000</v>
      </c>
      <c r="E255" s="381" t="s">
        <v>1546</v>
      </c>
      <c r="F255" s="469" t="s">
        <v>1547</v>
      </c>
      <c r="G255" s="381" t="s">
        <v>1548</v>
      </c>
      <c r="H255" s="470" t="s">
        <v>983</v>
      </c>
      <c r="I255" s="468"/>
      <c r="J255" s="468"/>
      <c r="K255" s="471"/>
      <c r="L255" s="468"/>
      <c r="M255" s="488"/>
      <c r="N255" s="488"/>
      <c r="O255" s="488"/>
      <c r="P255" s="488"/>
      <c r="Q255" s="488"/>
      <c r="R255" s="488"/>
      <c r="S255" s="488"/>
      <c r="T255" s="488"/>
      <c r="U255" s="488"/>
      <c r="V255" s="488"/>
      <c r="W255" s="488"/>
      <c r="X255" s="488"/>
      <c r="Y255" s="488"/>
      <c r="Z255" s="488"/>
      <c r="AA255" s="488"/>
      <c r="AB255" s="488"/>
      <c r="AC255" s="488"/>
      <c r="AD255" s="488"/>
      <c r="AE255" s="488"/>
      <c r="AF255" s="488"/>
      <c r="AG255" s="488"/>
      <c r="AH255" s="488"/>
      <c r="AI255" s="488"/>
      <c r="AJ255" s="488"/>
      <c r="AK255" s="488"/>
      <c r="AL255" s="488"/>
      <c r="AM255" s="488"/>
      <c r="AN255" s="488"/>
      <c r="AO255" s="488"/>
      <c r="AP255" s="488"/>
      <c r="AQ255" s="488"/>
      <c r="AR255" s="488"/>
      <c r="AS255" s="488"/>
      <c r="AT255" s="488"/>
      <c r="AU255" s="488"/>
      <c r="AV255" s="488"/>
      <c r="AW255" s="488"/>
      <c r="AX255" s="488"/>
      <c r="AY255" s="488"/>
      <c r="AZ255" s="488"/>
      <c r="BA255" s="488"/>
      <c r="BB255" s="488"/>
      <c r="BC255" s="488"/>
      <c r="BD255" s="488"/>
      <c r="BE255" s="488"/>
      <c r="BF255" s="488"/>
      <c r="BG255" s="488"/>
      <c r="BH255" s="488"/>
      <c r="BI255" s="488"/>
      <c r="BJ255" s="488"/>
      <c r="BK255" s="488"/>
      <c r="BL255" s="488"/>
      <c r="BM255" s="488"/>
      <c r="BN255" s="488"/>
      <c r="BO255" s="488"/>
      <c r="BP255" s="488"/>
      <c r="BQ255" s="488"/>
      <c r="BR255" s="488"/>
      <c r="BS255" s="488"/>
      <c r="BT255" s="488"/>
      <c r="BU255" s="488"/>
      <c r="BV255" s="488"/>
      <c r="BW255" s="488"/>
      <c r="BX255" s="488"/>
      <c r="BY255" s="488"/>
      <c r="BZ255" s="488"/>
      <c r="CA255" s="488"/>
      <c r="CB255" s="488"/>
      <c r="CC255" s="488"/>
      <c r="CD255" s="488"/>
      <c r="CE255" s="488"/>
      <c r="CF255" s="488"/>
      <c r="CG255" s="488"/>
      <c r="CH255" s="488"/>
      <c r="CI255" s="488"/>
      <c r="CJ255" s="488"/>
      <c r="CK255" s="488"/>
      <c r="CL255" s="488"/>
      <c r="CM255" s="488"/>
      <c r="CN255" s="488"/>
      <c r="CO255" s="488"/>
      <c r="CP255" s="488"/>
      <c r="CQ255" s="488"/>
      <c r="CR255" s="488"/>
      <c r="CS255" s="488"/>
      <c r="CT255" s="488"/>
      <c r="CU255" s="488"/>
      <c r="CV255" s="488"/>
      <c r="CW255" s="488"/>
      <c r="CX255" s="488"/>
      <c r="CY255" s="488"/>
      <c r="CZ255" s="488"/>
      <c r="DA255" s="488"/>
      <c r="DB255" s="488"/>
      <c r="DC255" s="488"/>
      <c r="DD255" s="488"/>
      <c r="DE255" s="488"/>
      <c r="DF255" s="488"/>
      <c r="DG255" s="488"/>
      <c r="DH255" s="488"/>
      <c r="DI255" s="488"/>
      <c r="DJ255" s="488"/>
      <c r="DK255" s="488"/>
      <c r="DL255" s="488"/>
      <c r="DM255" s="488"/>
      <c r="DN255" s="488"/>
      <c r="DO255" s="488"/>
      <c r="DP255" s="488"/>
      <c r="DQ255" s="488"/>
      <c r="DR255" s="488"/>
      <c r="DS255" s="488"/>
      <c r="DT255" s="488"/>
      <c r="DU255" s="488"/>
      <c r="DV255" s="488"/>
      <c r="DW255" s="488"/>
      <c r="DX255" s="488"/>
      <c r="DY255" s="488"/>
      <c r="DZ255" s="488"/>
      <c r="EA255" s="488"/>
      <c r="EB255" s="488"/>
      <c r="EC255" s="488"/>
      <c r="ED255" s="488"/>
      <c r="EE255" s="488"/>
      <c r="EF255" s="488"/>
      <c r="EG255" s="488"/>
      <c r="EH255" s="489"/>
    </row>
    <row r="256" spans="1:138" s="490" customFormat="1" ht="18" customHeight="1">
      <c r="A256" s="628">
        <v>248</v>
      </c>
      <c r="B256" s="483" t="s">
        <v>1616</v>
      </c>
      <c r="C256" s="468" t="s">
        <v>648</v>
      </c>
      <c r="D256" s="469">
        <v>2000</v>
      </c>
      <c r="E256" s="381" t="s">
        <v>1591</v>
      </c>
      <c r="F256" s="469" t="s">
        <v>574</v>
      </c>
      <c r="G256" s="381" t="s">
        <v>1623</v>
      </c>
      <c r="H256" s="470" t="s">
        <v>979</v>
      </c>
      <c r="I256" s="468"/>
      <c r="J256" s="468"/>
      <c r="K256" s="471"/>
      <c r="L256" s="468"/>
      <c r="M256" s="488"/>
      <c r="N256" s="488"/>
      <c r="O256" s="488"/>
      <c r="P256" s="488"/>
      <c r="Q256" s="488"/>
      <c r="R256" s="488"/>
      <c r="S256" s="488"/>
      <c r="T256" s="488"/>
      <c r="U256" s="488"/>
      <c r="V256" s="488"/>
      <c r="W256" s="488"/>
      <c r="X256" s="488"/>
      <c r="Y256" s="488"/>
      <c r="Z256" s="488"/>
      <c r="AA256" s="488"/>
      <c r="AB256" s="488"/>
      <c r="AC256" s="488"/>
      <c r="AD256" s="488"/>
      <c r="AE256" s="488"/>
      <c r="AF256" s="488"/>
      <c r="AG256" s="488"/>
      <c r="AH256" s="488"/>
      <c r="AI256" s="488"/>
      <c r="AJ256" s="488"/>
      <c r="AK256" s="488"/>
      <c r="AL256" s="488"/>
      <c r="AM256" s="488"/>
      <c r="AN256" s="488"/>
      <c r="AO256" s="488"/>
      <c r="AP256" s="488"/>
      <c r="AQ256" s="488"/>
      <c r="AR256" s="488"/>
      <c r="AS256" s="488"/>
      <c r="AT256" s="488"/>
      <c r="AU256" s="488"/>
      <c r="AV256" s="488"/>
      <c r="AW256" s="488"/>
      <c r="AX256" s="488"/>
      <c r="AY256" s="488"/>
      <c r="AZ256" s="488"/>
      <c r="BA256" s="488"/>
      <c r="BB256" s="488"/>
      <c r="BC256" s="488"/>
      <c r="BD256" s="488"/>
      <c r="BE256" s="488"/>
      <c r="BF256" s="488"/>
      <c r="BG256" s="488"/>
      <c r="BH256" s="488"/>
      <c r="BI256" s="488"/>
      <c r="BJ256" s="488"/>
      <c r="BK256" s="488"/>
      <c r="BL256" s="488"/>
      <c r="BM256" s="488"/>
      <c r="BN256" s="488"/>
      <c r="BO256" s="488"/>
      <c r="BP256" s="488"/>
      <c r="BQ256" s="488"/>
      <c r="BR256" s="488"/>
      <c r="BS256" s="488"/>
      <c r="BT256" s="488"/>
      <c r="BU256" s="488"/>
      <c r="BV256" s="488"/>
      <c r="BW256" s="488"/>
      <c r="BX256" s="488"/>
      <c r="BY256" s="488"/>
      <c r="BZ256" s="488"/>
      <c r="CA256" s="488"/>
      <c r="CB256" s="488"/>
      <c r="CC256" s="488"/>
      <c r="CD256" s="488"/>
      <c r="CE256" s="488"/>
      <c r="CF256" s="488"/>
      <c r="CG256" s="488"/>
      <c r="CH256" s="488"/>
      <c r="CI256" s="488"/>
      <c r="CJ256" s="488"/>
      <c r="CK256" s="488"/>
      <c r="CL256" s="488"/>
      <c r="CM256" s="488"/>
      <c r="CN256" s="488"/>
      <c r="CO256" s="488"/>
      <c r="CP256" s="488"/>
      <c r="CQ256" s="488"/>
      <c r="CR256" s="488"/>
      <c r="CS256" s="488"/>
      <c r="CT256" s="488"/>
      <c r="CU256" s="488"/>
      <c r="CV256" s="488"/>
      <c r="CW256" s="488"/>
      <c r="CX256" s="488"/>
      <c r="CY256" s="488"/>
      <c r="CZ256" s="488"/>
      <c r="DA256" s="488"/>
      <c r="DB256" s="488"/>
      <c r="DC256" s="488"/>
      <c r="DD256" s="488"/>
      <c r="DE256" s="488"/>
      <c r="DF256" s="488"/>
      <c r="DG256" s="488"/>
      <c r="DH256" s="488"/>
      <c r="DI256" s="488"/>
      <c r="DJ256" s="488"/>
      <c r="DK256" s="488"/>
      <c r="DL256" s="488"/>
      <c r="DM256" s="488"/>
      <c r="DN256" s="488"/>
      <c r="DO256" s="488"/>
      <c r="DP256" s="488"/>
      <c r="DQ256" s="488"/>
      <c r="DR256" s="488"/>
      <c r="DS256" s="488"/>
      <c r="DT256" s="488"/>
      <c r="DU256" s="488"/>
      <c r="DV256" s="488"/>
      <c r="DW256" s="488"/>
      <c r="DX256" s="488"/>
      <c r="DY256" s="488"/>
      <c r="DZ256" s="488"/>
      <c r="EA256" s="488"/>
      <c r="EB256" s="488"/>
      <c r="EC256" s="488"/>
      <c r="ED256" s="488"/>
      <c r="EE256" s="488"/>
      <c r="EF256" s="488"/>
      <c r="EG256" s="488"/>
      <c r="EH256" s="489"/>
    </row>
    <row r="257" spans="1:138" s="490" customFormat="1" ht="18" customHeight="1">
      <c r="A257" s="628">
        <v>249</v>
      </c>
      <c r="B257" s="483" t="s">
        <v>1616</v>
      </c>
      <c r="C257" s="468" t="s">
        <v>648</v>
      </c>
      <c r="D257" s="469">
        <v>1000</v>
      </c>
      <c r="E257" s="381" t="s">
        <v>985</v>
      </c>
      <c r="F257" s="469" t="s">
        <v>1039</v>
      </c>
      <c r="G257" s="381" t="s">
        <v>986</v>
      </c>
      <c r="H257" s="470" t="s">
        <v>979</v>
      </c>
      <c r="I257" s="468"/>
      <c r="J257" s="468"/>
      <c r="K257" s="471"/>
      <c r="L257" s="468"/>
      <c r="M257" s="488"/>
      <c r="N257" s="488"/>
      <c r="O257" s="488"/>
      <c r="P257" s="488"/>
      <c r="Q257" s="488"/>
      <c r="R257" s="488"/>
      <c r="S257" s="488"/>
      <c r="T257" s="488"/>
      <c r="U257" s="488"/>
      <c r="V257" s="488"/>
      <c r="W257" s="488"/>
      <c r="X257" s="488"/>
      <c r="Y257" s="488"/>
      <c r="Z257" s="488"/>
      <c r="AA257" s="488"/>
      <c r="AB257" s="488"/>
      <c r="AC257" s="488"/>
      <c r="AD257" s="488"/>
      <c r="AE257" s="488"/>
      <c r="AF257" s="488"/>
      <c r="AG257" s="488"/>
      <c r="AH257" s="488"/>
      <c r="AI257" s="488"/>
      <c r="AJ257" s="488"/>
      <c r="AK257" s="488"/>
      <c r="AL257" s="488"/>
      <c r="AM257" s="488"/>
      <c r="AN257" s="488"/>
      <c r="AO257" s="488"/>
      <c r="AP257" s="488"/>
      <c r="AQ257" s="488"/>
      <c r="AR257" s="488"/>
      <c r="AS257" s="488"/>
      <c r="AT257" s="488"/>
      <c r="AU257" s="488"/>
      <c r="AV257" s="488"/>
      <c r="AW257" s="488"/>
      <c r="AX257" s="488"/>
      <c r="AY257" s="488"/>
      <c r="AZ257" s="488"/>
      <c r="BA257" s="488"/>
      <c r="BB257" s="488"/>
      <c r="BC257" s="488"/>
      <c r="BD257" s="488"/>
      <c r="BE257" s="488"/>
      <c r="BF257" s="488"/>
      <c r="BG257" s="488"/>
      <c r="BH257" s="488"/>
      <c r="BI257" s="488"/>
      <c r="BJ257" s="488"/>
      <c r="BK257" s="488"/>
      <c r="BL257" s="488"/>
      <c r="BM257" s="488"/>
      <c r="BN257" s="488"/>
      <c r="BO257" s="488"/>
      <c r="BP257" s="488"/>
      <c r="BQ257" s="488"/>
      <c r="BR257" s="488"/>
      <c r="BS257" s="488"/>
      <c r="BT257" s="488"/>
      <c r="BU257" s="488"/>
      <c r="BV257" s="488"/>
      <c r="BW257" s="488"/>
      <c r="BX257" s="488"/>
      <c r="BY257" s="488"/>
      <c r="BZ257" s="488"/>
      <c r="CA257" s="488"/>
      <c r="CB257" s="488"/>
      <c r="CC257" s="488"/>
      <c r="CD257" s="488"/>
      <c r="CE257" s="488"/>
      <c r="CF257" s="488"/>
      <c r="CG257" s="488"/>
      <c r="CH257" s="488"/>
      <c r="CI257" s="488"/>
      <c r="CJ257" s="488"/>
      <c r="CK257" s="488"/>
      <c r="CL257" s="488"/>
      <c r="CM257" s="488"/>
      <c r="CN257" s="488"/>
      <c r="CO257" s="488"/>
      <c r="CP257" s="488"/>
      <c r="CQ257" s="488"/>
      <c r="CR257" s="488"/>
      <c r="CS257" s="488"/>
      <c r="CT257" s="488"/>
      <c r="CU257" s="488"/>
      <c r="CV257" s="488"/>
      <c r="CW257" s="488"/>
      <c r="CX257" s="488"/>
      <c r="CY257" s="488"/>
      <c r="CZ257" s="488"/>
      <c r="DA257" s="488"/>
      <c r="DB257" s="488"/>
      <c r="DC257" s="488"/>
      <c r="DD257" s="488"/>
      <c r="DE257" s="488"/>
      <c r="DF257" s="488"/>
      <c r="DG257" s="488"/>
      <c r="DH257" s="488"/>
      <c r="DI257" s="488"/>
      <c r="DJ257" s="488"/>
      <c r="DK257" s="488"/>
      <c r="DL257" s="488"/>
      <c r="DM257" s="488"/>
      <c r="DN257" s="488"/>
      <c r="DO257" s="488"/>
      <c r="DP257" s="488"/>
      <c r="DQ257" s="488"/>
      <c r="DR257" s="488"/>
      <c r="DS257" s="488"/>
      <c r="DT257" s="488"/>
      <c r="DU257" s="488"/>
      <c r="DV257" s="488"/>
      <c r="DW257" s="488"/>
      <c r="DX257" s="488"/>
      <c r="DY257" s="488"/>
      <c r="DZ257" s="488"/>
      <c r="EA257" s="488"/>
      <c r="EB257" s="488"/>
      <c r="EC257" s="488"/>
      <c r="ED257" s="488"/>
      <c r="EE257" s="488"/>
      <c r="EF257" s="488"/>
      <c r="EG257" s="488"/>
      <c r="EH257" s="489"/>
    </row>
    <row r="258" spans="1:138" s="490" customFormat="1" ht="18" customHeight="1">
      <c r="A258" s="628">
        <v>250</v>
      </c>
      <c r="B258" s="483" t="s">
        <v>1616</v>
      </c>
      <c r="C258" s="468" t="s">
        <v>648</v>
      </c>
      <c r="D258" s="469">
        <v>3000</v>
      </c>
      <c r="E258" s="381" t="s">
        <v>1624</v>
      </c>
      <c r="F258" s="469" t="s">
        <v>1625</v>
      </c>
      <c r="G258" s="381" t="s">
        <v>1626</v>
      </c>
      <c r="H258" s="470" t="s">
        <v>1627</v>
      </c>
      <c r="I258" s="468"/>
      <c r="J258" s="468"/>
      <c r="K258" s="471"/>
      <c r="L258" s="468"/>
      <c r="M258" s="488"/>
      <c r="N258" s="488"/>
      <c r="O258" s="488"/>
      <c r="P258" s="488"/>
      <c r="Q258" s="488"/>
      <c r="R258" s="488"/>
      <c r="S258" s="488"/>
      <c r="T258" s="488"/>
      <c r="U258" s="488"/>
      <c r="V258" s="488"/>
      <c r="W258" s="488"/>
      <c r="X258" s="488"/>
      <c r="Y258" s="488"/>
      <c r="Z258" s="488"/>
      <c r="AA258" s="488"/>
      <c r="AB258" s="488"/>
      <c r="AC258" s="488"/>
      <c r="AD258" s="488"/>
      <c r="AE258" s="488"/>
      <c r="AF258" s="488"/>
      <c r="AG258" s="488"/>
      <c r="AH258" s="488"/>
      <c r="AI258" s="488"/>
      <c r="AJ258" s="488"/>
      <c r="AK258" s="488"/>
      <c r="AL258" s="488"/>
      <c r="AM258" s="488"/>
      <c r="AN258" s="488"/>
      <c r="AO258" s="488"/>
      <c r="AP258" s="488"/>
      <c r="AQ258" s="488"/>
      <c r="AR258" s="488"/>
      <c r="AS258" s="488"/>
      <c r="AT258" s="488"/>
      <c r="AU258" s="488"/>
      <c r="AV258" s="488"/>
      <c r="AW258" s="488"/>
      <c r="AX258" s="488"/>
      <c r="AY258" s="488"/>
      <c r="AZ258" s="488"/>
      <c r="BA258" s="488"/>
      <c r="BB258" s="488"/>
      <c r="BC258" s="488"/>
      <c r="BD258" s="488"/>
      <c r="BE258" s="488"/>
      <c r="BF258" s="488"/>
      <c r="BG258" s="488"/>
      <c r="BH258" s="488"/>
      <c r="BI258" s="488"/>
      <c r="BJ258" s="488"/>
      <c r="BK258" s="488"/>
      <c r="BL258" s="488"/>
      <c r="BM258" s="488"/>
      <c r="BN258" s="488"/>
      <c r="BO258" s="488"/>
      <c r="BP258" s="488"/>
      <c r="BQ258" s="488"/>
      <c r="BR258" s="488"/>
      <c r="BS258" s="488"/>
      <c r="BT258" s="488"/>
      <c r="BU258" s="488"/>
      <c r="BV258" s="488"/>
      <c r="BW258" s="488"/>
      <c r="BX258" s="488"/>
      <c r="BY258" s="488"/>
      <c r="BZ258" s="488"/>
      <c r="CA258" s="488"/>
      <c r="CB258" s="488"/>
      <c r="CC258" s="488"/>
      <c r="CD258" s="488"/>
      <c r="CE258" s="488"/>
      <c r="CF258" s="488"/>
      <c r="CG258" s="488"/>
      <c r="CH258" s="488"/>
      <c r="CI258" s="488"/>
      <c r="CJ258" s="488"/>
      <c r="CK258" s="488"/>
      <c r="CL258" s="488"/>
      <c r="CM258" s="488"/>
      <c r="CN258" s="488"/>
      <c r="CO258" s="488"/>
      <c r="CP258" s="488"/>
      <c r="CQ258" s="488"/>
      <c r="CR258" s="488"/>
      <c r="CS258" s="488"/>
      <c r="CT258" s="488"/>
      <c r="CU258" s="488"/>
      <c r="CV258" s="488"/>
      <c r="CW258" s="488"/>
      <c r="CX258" s="488"/>
      <c r="CY258" s="488"/>
      <c r="CZ258" s="488"/>
      <c r="DA258" s="488"/>
      <c r="DB258" s="488"/>
      <c r="DC258" s="488"/>
      <c r="DD258" s="488"/>
      <c r="DE258" s="488"/>
      <c r="DF258" s="488"/>
      <c r="DG258" s="488"/>
      <c r="DH258" s="488"/>
      <c r="DI258" s="488"/>
      <c r="DJ258" s="488"/>
      <c r="DK258" s="488"/>
      <c r="DL258" s="488"/>
      <c r="DM258" s="488"/>
      <c r="DN258" s="488"/>
      <c r="DO258" s="488"/>
      <c r="DP258" s="488"/>
      <c r="DQ258" s="488"/>
      <c r="DR258" s="488"/>
      <c r="DS258" s="488"/>
      <c r="DT258" s="488"/>
      <c r="DU258" s="488"/>
      <c r="DV258" s="488"/>
      <c r="DW258" s="488"/>
      <c r="DX258" s="488"/>
      <c r="DY258" s="488"/>
      <c r="DZ258" s="488"/>
      <c r="EA258" s="488"/>
      <c r="EB258" s="488"/>
      <c r="EC258" s="488"/>
      <c r="ED258" s="488"/>
      <c r="EE258" s="488"/>
      <c r="EF258" s="488"/>
      <c r="EG258" s="488"/>
      <c r="EH258" s="489"/>
    </row>
    <row r="259" spans="1:138" s="490" customFormat="1" ht="18" customHeight="1">
      <c r="A259" s="628">
        <v>251</v>
      </c>
      <c r="B259" s="483" t="s">
        <v>1616</v>
      </c>
      <c r="C259" s="468" t="s">
        <v>648</v>
      </c>
      <c r="D259" s="469">
        <v>7000</v>
      </c>
      <c r="E259" s="381" t="s">
        <v>1628</v>
      </c>
      <c r="F259" s="469" t="s">
        <v>1629</v>
      </c>
      <c r="G259" s="381" t="s">
        <v>1630</v>
      </c>
      <c r="H259" s="470" t="s">
        <v>983</v>
      </c>
      <c r="I259" s="468"/>
      <c r="J259" s="468"/>
      <c r="K259" s="471"/>
      <c r="L259" s="468"/>
      <c r="M259" s="488"/>
      <c r="N259" s="488"/>
      <c r="O259" s="488"/>
      <c r="P259" s="488"/>
      <c r="Q259" s="488"/>
      <c r="R259" s="488"/>
      <c r="S259" s="488"/>
      <c r="T259" s="488"/>
      <c r="U259" s="488"/>
      <c r="V259" s="488"/>
      <c r="W259" s="488"/>
      <c r="X259" s="488"/>
      <c r="Y259" s="488"/>
      <c r="Z259" s="488"/>
      <c r="AA259" s="488"/>
      <c r="AB259" s="488"/>
      <c r="AC259" s="488"/>
      <c r="AD259" s="488"/>
      <c r="AE259" s="488"/>
      <c r="AF259" s="488"/>
      <c r="AG259" s="488"/>
      <c r="AH259" s="488"/>
      <c r="AI259" s="488"/>
      <c r="AJ259" s="488"/>
      <c r="AK259" s="488"/>
      <c r="AL259" s="488"/>
      <c r="AM259" s="488"/>
      <c r="AN259" s="488"/>
      <c r="AO259" s="488"/>
      <c r="AP259" s="488"/>
      <c r="AQ259" s="488"/>
      <c r="AR259" s="488"/>
      <c r="AS259" s="488"/>
      <c r="AT259" s="488"/>
      <c r="AU259" s="488"/>
      <c r="AV259" s="488"/>
      <c r="AW259" s="488"/>
      <c r="AX259" s="488"/>
      <c r="AY259" s="488"/>
      <c r="AZ259" s="488"/>
      <c r="BA259" s="488"/>
      <c r="BB259" s="488"/>
      <c r="BC259" s="488"/>
      <c r="BD259" s="488"/>
      <c r="BE259" s="488"/>
      <c r="BF259" s="488"/>
      <c r="BG259" s="488"/>
      <c r="BH259" s="488"/>
      <c r="BI259" s="488"/>
      <c r="BJ259" s="488"/>
      <c r="BK259" s="488"/>
      <c r="BL259" s="488"/>
      <c r="BM259" s="488"/>
      <c r="BN259" s="488"/>
      <c r="BO259" s="488"/>
      <c r="BP259" s="488"/>
      <c r="BQ259" s="488"/>
      <c r="BR259" s="488"/>
      <c r="BS259" s="488"/>
      <c r="BT259" s="488"/>
      <c r="BU259" s="488"/>
      <c r="BV259" s="488"/>
      <c r="BW259" s="488"/>
      <c r="BX259" s="488"/>
      <c r="BY259" s="488"/>
      <c r="BZ259" s="488"/>
      <c r="CA259" s="488"/>
      <c r="CB259" s="488"/>
      <c r="CC259" s="488"/>
      <c r="CD259" s="488"/>
      <c r="CE259" s="488"/>
      <c r="CF259" s="488"/>
      <c r="CG259" s="488"/>
      <c r="CH259" s="488"/>
      <c r="CI259" s="488"/>
      <c r="CJ259" s="488"/>
      <c r="CK259" s="488"/>
      <c r="CL259" s="488"/>
      <c r="CM259" s="488"/>
      <c r="CN259" s="488"/>
      <c r="CO259" s="488"/>
      <c r="CP259" s="488"/>
      <c r="CQ259" s="488"/>
      <c r="CR259" s="488"/>
      <c r="CS259" s="488"/>
      <c r="CT259" s="488"/>
      <c r="CU259" s="488"/>
      <c r="CV259" s="488"/>
      <c r="CW259" s="488"/>
      <c r="CX259" s="488"/>
      <c r="CY259" s="488"/>
      <c r="CZ259" s="488"/>
      <c r="DA259" s="488"/>
      <c r="DB259" s="488"/>
      <c r="DC259" s="488"/>
      <c r="DD259" s="488"/>
      <c r="DE259" s="488"/>
      <c r="DF259" s="488"/>
      <c r="DG259" s="488"/>
      <c r="DH259" s="488"/>
      <c r="DI259" s="488"/>
      <c r="DJ259" s="488"/>
      <c r="DK259" s="488"/>
      <c r="DL259" s="488"/>
      <c r="DM259" s="488"/>
      <c r="DN259" s="488"/>
      <c r="DO259" s="488"/>
      <c r="DP259" s="488"/>
      <c r="DQ259" s="488"/>
      <c r="DR259" s="488"/>
      <c r="DS259" s="488"/>
      <c r="DT259" s="488"/>
      <c r="DU259" s="488"/>
      <c r="DV259" s="488"/>
      <c r="DW259" s="488"/>
      <c r="DX259" s="488"/>
      <c r="DY259" s="488"/>
      <c r="DZ259" s="488"/>
      <c r="EA259" s="488"/>
      <c r="EB259" s="488"/>
      <c r="EC259" s="488"/>
      <c r="ED259" s="488"/>
      <c r="EE259" s="488"/>
      <c r="EF259" s="488"/>
      <c r="EG259" s="488"/>
      <c r="EH259" s="489"/>
    </row>
    <row r="260" spans="1:138" s="490" customFormat="1" ht="18" customHeight="1">
      <c r="A260" s="628">
        <v>252</v>
      </c>
      <c r="B260" s="483" t="s">
        <v>1616</v>
      </c>
      <c r="C260" s="468" t="s">
        <v>648</v>
      </c>
      <c r="D260" s="469">
        <v>1000</v>
      </c>
      <c r="E260" s="381" t="s">
        <v>1631</v>
      </c>
      <c r="F260" s="469" t="s">
        <v>1632</v>
      </c>
      <c r="G260" s="381" t="s">
        <v>1633</v>
      </c>
      <c r="H260" s="470" t="s">
        <v>983</v>
      </c>
      <c r="I260" s="468"/>
      <c r="J260" s="468"/>
      <c r="K260" s="471"/>
      <c r="L260" s="468"/>
      <c r="M260" s="488"/>
      <c r="N260" s="488"/>
      <c r="O260" s="488"/>
      <c r="P260" s="488"/>
      <c r="Q260" s="488"/>
      <c r="R260" s="488"/>
      <c r="S260" s="488"/>
      <c r="T260" s="488"/>
      <c r="U260" s="488"/>
      <c r="V260" s="488"/>
      <c r="W260" s="488"/>
      <c r="X260" s="488"/>
      <c r="Y260" s="488"/>
      <c r="Z260" s="488"/>
      <c r="AA260" s="488"/>
      <c r="AB260" s="488"/>
      <c r="AC260" s="488"/>
      <c r="AD260" s="488"/>
      <c r="AE260" s="488"/>
      <c r="AF260" s="488"/>
      <c r="AG260" s="488"/>
      <c r="AH260" s="488"/>
      <c r="AI260" s="488"/>
      <c r="AJ260" s="488"/>
      <c r="AK260" s="488"/>
      <c r="AL260" s="488"/>
      <c r="AM260" s="488"/>
      <c r="AN260" s="488"/>
      <c r="AO260" s="488"/>
      <c r="AP260" s="488"/>
      <c r="AQ260" s="488"/>
      <c r="AR260" s="488"/>
      <c r="AS260" s="488"/>
      <c r="AT260" s="488"/>
      <c r="AU260" s="488"/>
      <c r="AV260" s="488"/>
      <c r="AW260" s="488"/>
      <c r="AX260" s="488"/>
      <c r="AY260" s="488"/>
      <c r="AZ260" s="488"/>
      <c r="BA260" s="488"/>
      <c r="BB260" s="488"/>
      <c r="BC260" s="488"/>
      <c r="BD260" s="488"/>
      <c r="BE260" s="488"/>
      <c r="BF260" s="488"/>
      <c r="BG260" s="488"/>
      <c r="BH260" s="488"/>
      <c r="BI260" s="488"/>
      <c r="BJ260" s="488"/>
      <c r="BK260" s="488"/>
      <c r="BL260" s="488"/>
      <c r="BM260" s="488"/>
      <c r="BN260" s="488"/>
      <c r="BO260" s="488"/>
      <c r="BP260" s="488"/>
      <c r="BQ260" s="488"/>
      <c r="BR260" s="488"/>
      <c r="BS260" s="488"/>
      <c r="BT260" s="488"/>
      <c r="BU260" s="488"/>
      <c r="BV260" s="488"/>
      <c r="BW260" s="488"/>
      <c r="BX260" s="488"/>
      <c r="BY260" s="488"/>
      <c r="BZ260" s="488"/>
      <c r="CA260" s="488"/>
      <c r="CB260" s="488"/>
      <c r="CC260" s="488"/>
      <c r="CD260" s="488"/>
      <c r="CE260" s="488"/>
      <c r="CF260" s="488"/>
      <c r="CG260" s="488"/>
      <c r="CH260" s="488"/>
      <c r="CI260" s="488"/>
      <c r="CJ260" s="488"/>
      <c r="CK260" s="488"/>
      <c r="CL260" s="488"/>
      <c r="CM260" s="488"/>
      <c r="CN260" s="488"/>
      <c r="CO260" s="488"/>
      <c r="CP260" s="488"/>
      <c r="CQ260" s="488"/>
      <c r="CR260" s="488"/>
      <c r="CS260" s="488"/>
      <c r="CT260" s="488"/>
      <c r="CU260" s="488"/>
      <c r="CV260" s="488"/>
      <c r="CW260" s="488"/>
      <c r="CX260" s="488"/>
      <c r="CY260" s="488"/>
      <c r="CZ260" s="488"/>
      <c r="DA260" s="488"/>
      <c r="DB260" s="488"/>
      <c r="DC260" s="488"/>
      <c r="DD260" s="488"/>
      <c r="DE260" s="488"/>
      <c r="DF260" s="488"/>
      <c r="DG260" s="488"/>
      <c r="DH260" s="488"/>
      <c r="DI260" s="488"/>
      <c r="DJ260" s="488"/>
      <c r="DK260" s="488"/>
      <c r="DL260" s="488"/>
      <c r="DM260" s="488"/>
      <c r="DN260" s="488"/>
      <c r="DO260" s="488"/>
      <c r="DP260" s="488"/>
      <c r="DQ260" s="488"/>
      <c r="DR260" s="488"/>
      <c r="DS260" s="488"/>
      <c r="DT260" s="488"/>
      <c r="DU260" s="488"/>
      <c r="DV260" s="488"/>
      <c r="DW260" s="488"/>
      <c r="DX260" s="488"/>
      <c r="DY260" s="488"/>
      <c r="DZ260" s="488"/>
      <c r="EA260" s="488"/>
      <c r="EB260" s="488"/>
      <c r="EC260" s="488"/>
      <c r="ED260" s="488"/>
      <c r="EE260" s="488"/>
      <c r="EF260" s="488"/>
      <c r="EG260" s="488"/>
      <c r="EH260" s="489"/>
    </row>
    <row r="261" spans="1:138" s="490" customFormat="1" ht="18" customHeight="1">
      <c r="A261" s="628">
        <v>253</v>
      </c>
      <c r="B261" s="483" t="s">
        <v>1616</v>
      </c>
      <c r="C261" s="468" t="s">
        <v>648</v>
      </c>
      <c r="D261" s="469">
        <v>6600</v>
      </c>
      <c r="E261" s="381" t="s">
        <v>1634</v>
      </c>
      <c r="F261" s="469" t="s">
        <v>1635</v>
      </c>
      <c r="G261" s="381" t="s">
        <v>1636</v>
      </c>
      <c r="H261" s="470" t="s">
        <v>1001</v>
      </c>
      <c r="I261" s="468"/>
      <c r="J261" s="468"/>
      <c r="K261" s="471"/>
      <c r="L261" s="468"/>
      <c r="M261" s="488"/>
      <c r="N261" s="488"/>
      <c r="O261" s="488"/>
      <c r="P261" s="488"/>
      <c r="Q261" s="488"/>
      <c r="R261" s="488"/>
      <c r="S261" s="488"/>
      <c r="T261" s="488"/>
      <c r="U261" s="488"/>
      <c r="V261" s="488"/>
      <c r="W261" s="488"/>
      <c r="X261" s="488"/>
      <c r="Y261" s="488"/>
      <c r="Z261" s="488"/>
      <c r="AA261" s="488"/>
      <c r="AB261" s="488"/>
      <c r="AC261" s="488"/>
      <c r="AD261" s="488"/>
      <c r="AE261" s="488"/>
      <c r="AF261" s="488"/>
      <c r="AG261" s="488"/>
      <c r="AH261" s="488"/>
      <c r="AI261" s="488"/>
      <c r="AJ261" s="488"/>
      <c r="AK261" s="488"/>
      <c r="AL261" s="488"/>
      <c r="AM261" s="488"/>
      <c r="AN261" s="488"/>
      <c r="AO261" s="488"/>
      <c r="AP261" s="488"/>
      <c r="AQ261" s="488"/>
      <c r="AR261" s="488"/>
      <c r="AS261" s="488"/>
      <c r="AT261" s="488"/>
      <c r="AU261" s="488"/>
      <c r="AV261" s="488"/>
      <c r="AW261" s="488"/>
      <c r="AX261" s="488"/>
      <c r="AY261" s="488"/>
      <c r="AZ261" s="488"/>
      <c r="BA261" s="488"/>
      <c r="BB261" s="488"/>
      <c r="BC261" s="488"/>
      <c r="BD261" s="488"/>
      <c r="BE261" s="488"/>
      <c r="BF261" s="488"/>
      <c r="BG261" s="488"/>
      <c r="BH261" s="488"/>
      <c r="BI261" s="488"/>
      <c r="BJ261" s="488"/>
      <c r="BK261" s="488"/>
      <c r="BL261" s="488"/>
      <c r="BM261" s="488"/>
      <c r="BN261" s="488"/>
      <c r="BO261" s="488"/>
      <c r="BP261" s="488"/>
      <c r="BQ261" s="488"/>
      <c r="BR261" s="488"/>
      <c r="BS261" s="488"/>
      <c r="BT261" s="488"/>
      <c r="BU261" s="488"/>
      <c r="BV261" s="488"/>
      <c r="BW261" s="488"/>
      <c r="BX261" s="488"/>
      <c r="BY261" s="488"/>
      <c r="BZ261" s="488"/>
      <c r="CA261" s="488"/>
      <c r="CB261" s="488"/>
      <c r="CC261" s="488"/>
      <c r="CD261" s="488"/>
      <c r="CE261" s="488"/>
      <c r="CF261" s="488"/>
      <c r="CG261" s="488"/>
      <c r="CH261" s="488"/>
      <c r="CI261" s="488"/>
      <c r="CJ261" s="488"/>
      <c r="CK261" s="488"/>
      <c r="CL261" s="488"/>
      <c r="CM261" s="488"/>
      <c r="CN261" s="488"/>
      <c r="CO261" s="488"/>
      <c r="CP261" s="488"/>
      <c r="CQ261" s="488"/>
      <c r="CR261" s="488"/>
      <c r="CS261" s="488"/>
      <c r="CT261" s="488"/>
      <c r="CU261" s="488"/>
      <c r="CV261" s="488"/>
      <c r="CW261" s="488"/>
      <c r="CX261" s="488"/>
      <c r="CY261" s="488"/>
      <c r="CZ261" s="488"/>
      <c r="DA261" s="488"/>
      <c r="DB261" s="488"/>
      <c r="DC261" s="488"/>
      <c r="DD261" s="488"/>
      <c r="DE261" s="488"/>
      <c r="DF261" s="488"/>
      <c r="DG261" s="488"/>
      <c r="DH261" s="488"/>
      <c r="DI261" s="488"/>
      <c r="DJ261" s="488"/>
      <c r="DK261" s="488"/>
      <c r="DL261" s="488"/>
      <c r="DM261" s="488"/>
      <c r="DN261" s="488"/>
      <c r="DO261" s="488"/>
      <c r="DP261" s="488"/>
      <c r="DQ261" s="488"/>
      <c r="DR261" s="488"/>
      <c r="DS261" s="488"/>
      <c r="DT261" s="488"/>
      <c r="DU261" s="488"/>
      <c r="DV261" s="488"/>
      <c r="DW261" s="488"/>
      <c r="DX261" s="488"/>
      <c r="DY261" s="488"/>
      <c r="DZ261" s="488"/>
      <c r="EA261" s="488"/>
      <c r="EB261" s="488"/>
      <c r="EC261" s="488"/>
      <c r="ED261" s="488"/>
      <c r="EE261" s="488"/>
      <c r="EF261" s="488"/>
      <c r="EG261" s="488"/>
      <c r="EH261" s="489"/>
    </row>
    <row r="262" spans="1:138" s="490" customFormat="1" ht="18" customHeight="1">
      <c r="A262" s="628">
        <v>254</v>
      </c>
      <c r="B262" s="483" t="s">
        <v>1616</v>
      </c>
      <c r="C262" s="468" t="s">
        <v>648</v>
      </c>
      <c r="D262" s="469">
        <v>6600</v>
      </c>
      <c r="E262" s="381" t="s">
        <v>1637</v>
      </c>
      <c r="F262" s="469" t="s">
        <v>1638</v>
      </c>
      <c r="G262" s="381" t="s">
        <v>1639</v>
      </c>
      <c r="H262" s="470" t="s">
        <v>983</v>
      </c>
      <c r="I262" s="468"/>
      <c r="J262" s="468"/>
      <c r="K262" s="471"/>
      <c r="L262" s="468"/>
      <c r="M262" s="488"/>
      <c r="N262" s="488"/>
      <c r="O262" s="488"/>
      <c r="P262" s="488"/>
      <c r="Q262" s="488"/>
      <c r="R262" s="488"/>
      <c r="S262" s="488"/>
      <c r="T262" s="488"/>
      <c r="U262" s="488"/>
      <c r="V262" s="488"/>
      <c r="W262" s="488"/>
      <c r="X262" s="488"/>
      <c r="Y262" s="488"/>
      <c r="Z262" s="488"/>
      <c r="AA262" s="488"/>
      <c r="AB262" s="488"/>
      <c r="AC262" s="488"/>
      <c r="AD262" s="488"/>
      <c r="AE262" s="488"/>
      <c r="AF262" s="488"/>
      <c r="AG262" s="488"/>
      <c r="AH262" s="488"/>
      <c r="AI262" s="488"/>
      <c r="AJ262" s="488"/>
      <c r="AK262" s="488"/>
      <c r="AL262" s="488"/>
      <c r="AM262" s="488"/>
      <c r="AN262" s="488"/>
      <c r="AO262" s="488"/>
      <c r="AP262" s="488"/>
      <c r="AQ262" s="488"/>
      <c r="AR262" s="488"/>
      <c r="AS262" s="488"/>
      <c r="AT262" s="488"/>
      <c r="AU262" s="488"/>
      <c r="AV262" s="488"/>
      <c r="AW262" s="488"/>
      <c r="AX262" s="488"/>
      <c r="AY262" s="488"/>
      <c r="AZ262" s="488"/>
      <c r="BA262" s="488"/>
      <c r="BB262" s="488"/>
      <c r="BC262" s="488"/>
      <c r="BD262" s="488"/>
      <c r="BE262" s="488"/>
      <c r="BF262" s="488"/>
      <c r="BG262" s="488"/>
      <c r="BH262" s="488"/>
      <c r="BI262" s="488"/>
      <c r="BJ262" s="488"/>
      <c r="BK262" s="488"/>
      <c r="BL262" s="488"/>
      <c r="BM262" s="488"/>
      <c r="BN262" s="488"/>
      <c r="BO262" s="488"/>
      <c r="BP262" s="488"/>
      <c r="BQ262" s="488"/>
      <c r="BR262" s="488"/>
      <c r="BS262" s="488"/>
      <c r="BT262" s="488"/>
      <c r="BU262" s="488"/>
      <c r="BV262" s="488"/>
      <c r="BW262" s="488"/>
      <c r="BX262" s="488"/>
      <c r="BY262" s="488"/>
      <c r="BZ262" s="488"/>
      <c r="CA262" s="488"/>
      <c r="CB262" s="488"/>
      <c r="CC262" s="488"/>
      <c r="CD262" s="488"/>
      <c r="CE262" s="488"/>
      <c r="CF262" s="488"/>
      <c r="CG262" s="488"/>
      <c r="CH262" s="488"/>
      <c r="CI262" s="488"/>
      <c r="CJ262" s="488"/>
      <c r="CK262" s="488"/>
      <c r="CL262" s="488"/>
      <c r="CM262" s="488"/>
      <c r="CN262" s="488"/>
      <c r="CO262" s="488"/>
      <c r="CP262" s="488"/>
      <c r="CQ262" s="488"/>
      <c r="CR262" s="488"/>
      <c r="CS262" s="488"/>
      <c r="CT262" s="488"/>
      <c r="CU262" s="488"/>
      <c r="CV262" s="488"/>
      <c r="CW262" s="488"/>
      <c r="CX262" s="488"/>
      <c r="CY262" s="488"/>
      <c r="CZ262" s="488"/>
      <c r="DA262" s="488"/>
      <c r="DB262" s="488"/>
      <c r="DC262" s="488"/>
      <c r="DD262" s="488"/>
      <c r="DE262" s="488"/>
      <c r="DF262" s="488"/>
      <c r="DG262" s="488"/>
      <c r="DH262" s="488"/>
      <c r="DI262" s="488"/>
      <c r="DJ262" s="488"/>
      <c r="DK262" s="488"/>
      <c r="DL262" s="488"/>
      <c r="DM262" s="488"/>
      <c r="DN262" s="488"/>
      <c r="DO262" s="488"/>
      <c r="DP262" s="488"/>
      <c r="DQ262" s="488"/>
      <c r="DR262" s="488"/>
      <c r="DS262" s="488"/>
      <c r="DT262" s="488"/>
      <c r="DU262" s="488"/>
      <c r="DV262" s="488"/>
      <c r="DW262" s="488"/>
      <c r="DX262" s="488"/>
      <c r="DY262" s="488"/>
      <c r="DZ262" s="488"/>
      <c r="EA262" s="488"/>
      <c r="EB262" s="488"/>
      <c r="EC262" s="488"/>
      <c r="ED262" s="488"/>
      <c r="EE262" s="488"/>
      <c r="EF262" s="488"/>
      <c r="EG262" s="488"/>
      <c r="EH262" s="489"/>
    </row>
    <row r="263" spans="1:138" s="490" customFormat="1" ht="18" customHeight="1">
      <c r="A263" s="628">
        <v>255</v>
      </c>
      <c r="B263" s="483" t="s">
        <v>1616</v>
      </c>
      <c r="C263" s="468" t="s">
        <v>648</v>
      </c>
      <c r="D263" s="469">
        <v>6600</v>
      </c>
      <c r="E263" s="381" t="s">
        <v>1640</v>
      </c>
      <c r="F263" s="469" t="s">
        <v>1641</v>
      </c>
      <c r="G263" s="381" t="s">
        <v>1642</v>
      </c>
      <c r="H263" s="470" t="s">
        <v>983</v>
      </c>
      <c r="I263" s="468"/>
      <c r="J263" s="468"/>
      <c r="K263" s="471"/>
      <c r="L263" s="468"/>
      <c r="M263" s="488"/>
      <c r="N263" s="488"/>
      <c r="O263" s="488"/>
      <c r="P263" s="488"/>
      <c r="Q263" s="488"/>
      <c r="R263" s="488"/>
      <c r="S263" s="488"/>
      <c r="T263" s="488"/>
      <c r="U263" s="488"/>
      <c r="V263" s="488"/>
      <c r="W263" s="488"/>
      <c r="X263" s="488"/>
      <c r="Y263" s="488"/>
      <c r="Z263" s="488"/>
      <c r="AA263" s="488"/>
      <c r="AB263" s="488"/>
      <c r="AC263" s="488"/>
      <c r="AD263" s="488"/>
      <c r="AE263" s="488"/>
      <c r="AF263" s="488"/>
      <c r="AG263" s="488"/>
      <c r="AH263" s="488"/>
      <c r="AI263" s="488"/>
      <c r="AJ263" s="488"/>
      <c r="AK263" s="488"/>
      <c r="AL263" s="488"/>
      <c r="AM263" s="488"/>
      <c r="AN263" s="488"/>
      <c r="AO263" s="488"/>
      <c r="AP263" s="488"/>
      <c r="AQ263" s="488"/>
      <c r="AR263" s="488"/>
      <c r="AS263" s="488"/>
      <c r="AT263" s="488"/>
      <c r="AU263" s="488"/>
      <c r="AV263" s="488"/>
      <c r="AW263" s="488"/>
      <c r="AX263" s="488"/>
      <c r="AY263" s="488"/>
      <c r="AZ263" s="488"/>
      <c r="BA263" s="488"/>
      <c r="BB263" s="488"/>
      <c r="BC263" s="488"/>
      <c r="BD263" s="488"/>
      <c r="BE263" s="488"/>
      <c r="BF263" s="488"/>
      <c r="BG263" s="488"/>
      <c r="BH263" s="488"/>
      <c r="BI263" s="488"/>
      <c r="BJ263" s="488"/>
      <c r="BK263" s="488"/>
      <c r="BL263" s="488"/>
      <c r="BM263" s="488"/>
      <c r="BN263" s="488"/>
      <c r="BO263" s="488"/>
      <c r="BP263" s="488"/>
      <c r="BQ263" s="488"/>
      <c r="BR263" s="488"/>
      <c r="BS263" s="488"/>
      <c r="BT263" s="488"/>
      <c r="BU263" s="488"/>
      <c r="BV263" s="488"/>
      <c r="BW263" s="488"/>
      <c r="BX263" s="488"/>
      <c r="BY263" s="488"/>
      <c r="BZ263" s="488"/>
      <c r="CA263" s="488"/>
      <c r="CB263" s="488"/>
      <c r="CC263" s="488"/>
      <c r="CD263" s="488"/>
      <c r="CE263" s="488"/>
      <c r="CF263" s="488"/>
      <c r="CG263" s="488"/>
      <c r="CH263" s="488"/>
      <c r="CI263" s="488"/>
      <c r="CJ263" s="488"/>
      <c r="CK263" s="488"/>
      <c r="CL263" s="488"/>
      <c r="CM263" s="488"/>
      <c r="CN263" s="488"/>
      <c r="CO263" s="488"/>
      <c r="CP263" s="488"/>
      <c r="CQ263" s="488"/>
      <c r="CR263" s="488"/>
      <c r="CS263" s="488"/>
      <c r="CT263" s="488"/>
      <c r="CU263" s="488"/>
      <c r="CV263" s="488"/>
      <c r="CW263" s="488"/>
      <c r="CX263" s="488"/>
      <c r="CY263" s="488"/>
      <c r="CZ263" s="488"/>
      <c r="DA263" s="488"/>
      <c r="DB263" s="488"/>
      <c r="DC263" s="488"/>
      <c r="DD263" s="488"/>
      <c r="DE263" s="488"/>
      <c r="DF263" s="488"/>
      <c r="DG263" s="488"/>
      <c r="DH263" s="488"/>
      <c r="DI263" s="488"/>
      <c r="DJ263" s="488"/>
      <c r="DK263" s="488"/>
      <c r="DL263" s="488"/>
      <c r="DM263" s="488"/>
      <c r="DN263" s="488"/>
      <c r="DO263" s="488"/>
      <c r="DP263" s="488"/>
      <c r="DQ263" s="488"/>
      <c r="DR263" s="488"/>
      <c r="DS263" s="488"/>
      <c r="DT263" s="488"/>
      <c r="DU263" s="488"/>
      <c r="DV263" s="488"/>
      <c r="DW263" s="488"/>
      <c r="DX263" s="488"/>
      <c r="DY263" s="488"/>
      <c r="DZ263" s="488"/>
      <c r="EA263" s="488"/>
      <c r="EB263" s="488"/>
      <c r="EC263" s="488"/>
      <c r="ED263" s="488"/>
      <c r="EE263" s="488"/>
      <c r="EF263" s="488"/>
      <c r="EG263" s="488"/>
      <c r="EH263" s="489"/>
    </row>
    <row r="264" spans="1:138" s="490" customFormat="1" ht="18" customHeight="1">
      <c r="A264" s="628">
        <v>256</v>
      </c>
      <c r="B264" s="483" t="s">
        <v>1616</v>
      </c>
      <c r="C264" s="468" t="s">
        <v>648</v>
      </c>
      <c r="D264" s="469">
        <v>6600</v>
      </c>
      <c r="E264" s="381" t="s">
        <v>1643</v>
      </c>
      <c r="F264" s="469" t="s">
        <v>1644</v>
      </c>
      <c r="G264" s="381" t="s">
        <v>1645</v>
      </c>
      <c r="H264" s="470" t="s">
        <v>983</v>
      </c>
      <c r="I264" s="468"/>
      <c r="J264" s="468"/>
      <c r="K264" s="471"/>
      <c r="L264" s="468"/>
      <c r="M264" s="488"/>
      <c r="N264" s="488"/>
      <c r="O264" s="488"/>
      <c r="P264" s="488"/>
      <c r="Q264" s="488"/>
      <c r="R264" s="488"/>
      <c r="S264" s="488"/>
      <c r="T264" s="488"/>
      <c r="U264" s="488"/>
      <c r="V264" s="488"/>
      <c r="W264" s="488"/>
      <c r="X264" s="488"/>
      <c r="Y264" s="488"/>
      <c r="Z264" s="488"/>
      <c r="AA264" s="488"/>
      <c r="AB264" s="488"/>
      <c r="AC264" s="488"/>
      <c r="AD264" s="488"/>
      <c r="AE264" s="488"/>
      <c r="AF264" s="488"/>
      <c r="AG264" s="488"/>
      <c r="AH264" s="488"/>
      <c r="AI264" s="488"/>
      <c r="AJ264" s="488"/>
      <c r="AK264" s="488"/>
      <c r="AL264" s="488"/>
      <c r="AM264" s="488"/>
      <c r="AN264" s="488"/>
      <c r="AO264" s="488"/>
      <c r="AP264" s="488"/>
      <c r="AQ264" s="488"/>
      <c r="AR264" s="488"/>
      <c r="AS264" s="488"/>
      <c r="AT264" s="488"/>
      <c r="AU264" s="488"/>
      <c r="AV264" s="488"/>
      <c r="AW264" s="488"/>
      <c r="AX264" s="488"/>
      <c r="AY264" s="488"/>
      <c r="AZ264" s="488"/>
      <c r="BA264" s="488"/>
      <c r="BB264" s="488"/>
      <c r="BC264" s="488"/>
      <c r="BD264" s="488"/>
      <c r="BE264" s="488"/>
      <c r="BF264" s="488"/>
      <c r="BG264" s="488"/>
      <c r="BH264" s="488"/>
      <c r="BI264" s="488"/>
      <c r="BJ264" s="488"/>
      <c r="BK264" s="488"/>
      <c r="BL264" s="488"/>
      <c r="BM264" s="488"/>
      <c r="BN264" s="488"/>
      <c r="BO264" s="488"/>
      <c r="BP264" s="488"/>
      <c r="BQ264" s="488"/>
      <c r="BR264" s="488"/>
      <c r="BS264" s="488"/>
      <c r="BT264" s="488"/>
      <c r="BU264" s="488"/>
      <c r="BV264" s="488"/>
      <c r="BW264" s="488"/>
      <c r="BX264" s="488"/>
      <c r="BY264" s="488"/>
      <c r="BZ264" s="488"/>
      <c r="CA264" s="488"/>
      <c r="CB264" s="488"/>
      <c r="CC264" s="488"/>
      <c r="CD264" s="488"/>
      <c r="CE264" s="488"/>
      <c r="CF264" s="488"/>
      <c r="CG264" s="488"/>
      <c r="CH264" s="488"/>
      <c r="CI264" s="488"/>
      <c r="CJ264" s="488"/>
      <c r="CK264" s="488"/>
      <c r="CL264" s="488"/>
      <c r="CM264" s="488"/>
      <c r="CN264" s="488"/>
      <c r="CO264" s="488"/>
      <c r="CP264" s="488"/>
      <c r="CQ264" s="488"/>
      <c r="CR264" s="488"/>
      <c r="CS264" s="488"/>
      <c r="CT264" s="488"/>
      <c r="CU264" s="488"/>
      <c r="CV264" s="488"/>
      <c r="CW264" s="488"/>
      <c r="CX264" s="488"/>
      <c r="CY264" s="488"/>
      <c r="CZ264" s="488"/>
      <c r="DA264" s="488"/>
      <c r="DB264" s="488"/>
      <c r="DC264" s="488"/>
      <c r="DD264" s="488"/>
      <c r="DE264" s="488"/>
      <c r="DF264" s="488"/>
      <c r="DG264" s="488"/>
      <c r="DH264" s="488"/>
      <c r="DI264" s="488"/>
      <c r="DJ264" s="488"/>
      <c r="DK264" s="488"/>
      <c r="DL264" s="488"/>
      <c r="DM264" s="488"/>
      <c r="DN264" s="488"/>
      <c r="DO264" s="488"/>
      <c r="DP264" s="488"/>
      <c r="DQ264" s="488"/>
      <c r="DR264" s="488"/>
      <c r="DS264" s="488"/>
      <c r="DT264" s="488"/>
      <c r="DU264" s="488"/>
      <c r="DV264" s="488"/>
      <c r="DW264" s="488"/>
      <c r="DX264" s="488"/>
      <c r="DY264" s="488"/>
      <c r="DZ264" s="488"/>
      <c r="EA264" s="488"/>
      <c r="EB264" s="488"/>
      <c r="EC264" s="488"/>
      <c r="ED264" s="488"/>
      <c r="EE264" s="488"/>
      <c r="EF264" s="488"/>
      <c r="EG264" s="488"/>
      <c r="EH264" s="489"/>
    </row>
    <row r="265" spans="1:138" s="490" customFormat="1" ht="18" customHeight="1">
      <c r="A265" s="628">
        <v>257</v>
      </c>
      <c r="B265" s="483" t="s">
        <v>1616</v>
      </c>
      <c r="C265" s="468" t="s">
        <v>648</v>
      </c>
      <c r="D265" s="469">
        <v>7000</v>
      </c>
      <c r="E265" s="381" t="s">
        <v>1646</v>
      </c>
      <c r="F265" s="469" t="s">
        <v>1647</v>
      </c>
      <c r="G265" s="381" t="s">
        <v>1648</v>
      </c>
      <c r="H265" s="470" t="s">
        <v>983</v>
      </c>
      <c r="I265" s="468"/>
      <c r="J265" s="468"/>
      <c r="K265" s="471"/>
      <c r="L265" s="468"/>
      <c r="M265" s="488"/>
      <c r="N265" s="488"/>
      <c r="O265" s="488"/>
      <c r="P265" s="488"/>
      <c r="Q265" s="488"/>
      <c r="R265" s="488"/>
      <c r="S265" s="488"/>
      <c r="T265" s="488"/>
      <c r="U265" s="488"/>
      <c r="V265" s="488"/>
      <c r="W265" s="488"/>
      <c r="X265" s="488"/>
      <c r="Y265" s="488"/>
      <c r="Z265" s="488"/>
      <c r="AA265" s="488"/>
      <c r="AB265" s="488"/>
      <c r="AC265" s="488"/>
      <c r="AD265" s="488"/>
      <c r="AE265" s="488"/>
      <c r="AF265" s="488"/>
      <c r="AG265" s="488"/>
      <c r="AH265" s="488"/>
      <c r="AI265" s="488"/>
      <c r="AJ265" s="488"/>
      <c r="AK265" s="488"/>
      <c r="AL265" s="488"/>
      <c r="AM265" s="488"/>
      <c r="AN265" s="488"/>
      <c r="AO265" s="488"/>
      <c r="AP265" s="488"/>
      <c r="AQ265" s="488"/>
      <c r="AR265" s="488"/>
      <c r="AS265" s="488"/>
      <c r="AT265" s="488"/>
      <c r="AU265" s="488"/>
      <c r="AV265" s="488"/>
      <c r="AW265" s="488"/>
      <c r="AX265" s="488"/>
      <c r="AY265" s="488"/>
      <c r="AZ265" s="488"/>
      <c r="BA265" s="488"/>
      <c r="BB265" s="488"/>
      <c r="BC265" s="488"/>
      <c r="BD265" s="488"/>
      <c r="BE265" s="488"/>
      <c r="BF265" s="488"/>
      <c r="BG265" s="488"/>
      <c r="BH265" s="488"/>
      <c r="BI265" s="488"/>
      <c r="BJ265" s="488"/>
      <c r="BK265" s="488"/>
      <c r="BL265" s="488"/>
      <c r="BM265" s="488"/>
      <c r="BN265" s="488"/>
      <c r="BO265" s="488"/>
      <c r="BP265" s="488"/>
      <c r="BQ265" s="488"/>
      <c r="BR265" s="488"/>
      <c r="BS265" s="488"/>
      <c r="BT265" s="488"/>
      <c r="BU265" s="488"/>
      <c r="BV265" s="488"/>
      <c r="BW265" s="488"/>
      <c r="BX265" s="488"/>
      <c r="BY265" s="488"/>
      <c r="BZ265" s="488"/>
      <c r="CA265" s="488"/>
      <c r="CB265" s="488"/>
      <c r="CC265" s="488"/>
      <c r="CD265" s="488"/>
      <c r="CE265" s="488"/>
      <c r="CF265" s="488"/>
      <c r="CG265" s="488"/>
      <c r="CH265" s="488"/>
      <c r="CI265" s="488"/>
      <c r="CJ265" s="488"/>
      <c r="CK265" s="488"/>
      <c r="CL265" s="488"/>
      <c r="CM265" s="488"/>
      <c r="CN265" s="488"/>
      <c r="CO265" s="488"/>
      <c r="CP265" s="488"/>
      <c r="CQ265" s="488"/>
      <c r="CR265" s="488"/>
      <c r="CS265" s="488"/>
      <c r="CT265" s="488"/>
      <c r="CU265" s="488"/>
      <c r="CV265" s="488"/>
      <c r="CW265" s="488"/>
      <c r="CX265" s="488"/>
      <c r="CY265" s="488"/>
      <c r="CZ265" s="488"/>
      <c r="DA265" s="488"/>
      <c r="DB265" s="488"/>
      <c r="DC265" s="488"/>
      <c r="DD265" s="488"/>
      <c r="DE265" s="488"/>
      <c r="DF265" s="488"/>
      <c r="DG265" s="488"/>
      <c r="DH265" s="488"/>
      <c r="DI265" s="488"/>
      <c r="DJ265" s="488"/>
      <c r="DK265" s="488"/>
      <c r="DL265" s="488"/>
      <c r="DM265" s="488"/>
      <c r="DN265" s="488"/>
      <c r="DO265" s="488"/>
      <c r="DP265" s="488"/>
      <c r="DQ265" s="488"/>
      <c r="DR265" s="488"/>
      <c r="DS265" s="488"/>
      <c r="DT265" s="488"/>
      <c r="DU265" s="488"/>
      <c r="DV265" s="488"/>
      <c r="DW265" s="488"/>
      <c r="DX265" s="488"/>
      <c r="DY265" s="488"/>
      <c r="DZ265" s="488"/>
      <c r="EA265" s="488"/>
      <c r="EB265" s="488"/>
      <c r="EC265" s="488"/>
      <c r="ED265" s="488"/>
      <c r="EE265" s="488"/>
      <c r="EF265" s="488"/>
      <c r="EG265" s="488"/>
      <c r="EH265" s="489"/>
    </row>
    <row r="266" spans="1:138" s="490" customFormat="1" ht="18" customHeight="1">
      <c r="A266" s="628">
        <v>258</v>
      </c>
      <c r="B266" s="483" t="s">
        <v>1616</v>
      </c>
      <c r="C266" s="468" t="s">
        <v>648</v>
      </c>
      <c r="D266" s="469">
        <v>2000</v>
      </c>
      <c r="E266" s="381" t="s">
        <v>1649</v>
      </c>
      <c r="F266" s="469" t="s">
        <v>1650</v>
      </c>
      <c r="G266" s="381" t="s">
        <v>1651</v>
      </c>
      <c r="H266" s="470" t="s">
        <v>983</v>
      </c>
      <c r="I266" s="468"/>
      <c r="J266" s="468"/>
      <c r="K266" s="471"/>
      <c r="L266" s="468"/>
      <c r="M266" s="488"/>
      <c r="N266" s="488"/>
      <c r="O266" s="488"/>
      <c r="P266" s="488"/>
      <c r="Q266" s="488"/>
      <c r="R266" s="488"/>
      <c r="S266" s="488"/>
      <c r="T266" s="488"/>
      <c r="U266" s="488"/>
      <c r="V266" s="488"/>
      <c r="W266" s="488"/>
      <c r="X266" s="488"/>
      <c r="Y266" s="488"/>
      <c r="Z266" s="488"/>
      <c r="AA266" s="488"/>
      <c r="AB266" s="488"/>
      <c r="AC266" s="488"/>
      <c r="AD266" s="488"/>
      <c r="AE266" s="488"/>
      <c r="AF266" s="488"/>
      <c r="AG266" s="488"/>
      <c r="AH266" s="488"/>
      <c r="AI266" s="488"/>
      <c r="AJ266" s="488"/>
      <c r="AK266" s="488"/>
      <c r="AL266" s="488"/>
      <c r="AM266" s="488"/>
      <c r="AN266" s="488"/>
      <c r="AO266" s="488"/>
      <c r="AP266" s="488"/>
      <c r="AQ266" s="488"/>
      <c r="AR266" s="488"/>
      <c r="AS266" s="488"/>
      <c r="AT266" s="488"/>
      <c r="AU266" s="488"/>
      <c r="AV266" s="488"/>
      <c r="AW266" s="488"/>
      <c r="AX266" s="488"/>
      <c r="AY266" s="488"/>
      <c r="AZ266" s="488"/>
      <c r="BA266" s="488"/>
      <c r="BB266" s="488"/>
      <c r="BC266" s="488"/>
      <c r="BD266" s="488"/>
      <c r="BE266" s="488"/>
      <c r="BF266" s="488"/>
      <c r="BG266" s="488"/>
      <c r="BH266" s="488"/>
      <c r="BI266" s="488"/>
      <c r="BJ266" s="488"/>
      <c r="BK266" s="488"/>
      <c r="BL266" s="488"/>
      <c r="BM266" s="488"/>
      <c r="BN266" s="488"/>
      <c r="BO266" s="488"/>
      <c r="BP266" s="488"/>
      <c r="BQ266" s="488"/>
      <c r="BR266" s="488"/>
      <c r="BS266" s="488"/>
      <c r="BT266" s="488"/>
      <c r="BU266" s="488"/>
      <c r="BV266" s="488"/>
      <c r="BW266" s="488"/>
      <c r="BX266" s="488"/>
      <c r="BY266" s="488"/>
      <c r="BZ266" s="488"/>
      <c r="CA266" s="488"/>
      <c r="CB266" s="488"/>
      <c r="CC266" s="488"/>
      <c r="CD266" s="488"/>
      <c r="CE266" s="488"/>
      <c r="CF266" s="488"/>
      <c r="CG266" s="488"/>
      <c r="CH266" s="488"/>
      <c r="CI266" s="488"/>
      <c r="CJ266" s="488"/>
      <c r="CK266" s="488"/>
      <c r="CL266" s="488"/>
      <c r="CM266" s="488"/>
      <c r="CN266" s="488"/>
      <c r="CO266" s="488"/>
      <c r="CP266" s="488"/>
      <c r="CQ266" s="488"/>
      <c r="CR266" s="488"/>
      <c r="CS266" s="488"/>
      <c r="CT266" s="488"/>
      <c r="CU266" s="488"/>
      <c r="CV266" s="488"/>
      <c r="CW266" s="488"/>
      <c r="CX266" s="488"/>
      <c r="CY266" s="488"/>
      <c r="CZ266" s="488"/>
      <c r="DA266" s="488"/>
      <c r="DB266" s="488"/>
      <c r="DC266" s="488"/>
      <c r="DD266" s="488"/>
      <c r="DE266" s="488"/>
      <c r="DF266" s="488"/>
      <c r="DG266" s="488"/>
      <c r="DH266" s="488"/>
      <c r="DI266" s="488"/>
      <c r="DJ266" s="488"/>
      <c r="DK266" s="488"/>
      <c r="DL266" s="488"/>
      <c r="DM266" s="488"/>
      <c r="DN266" s="488"/>
      <c r="DO266" s="488"/>
      <c r="DP266" s="488"/>
      <c r="DQ266" s="488"/>
      <c r="DR266" s="488"/>
      <c r="DS266" s="488"/>
      <c r="DT266" s="488"/>
      <c r="DU266" s="488"/>
      <c r="DV266" s="488"/>
      <c r="DW266" s="488"/>
      <c r="DX266" s="488"/>
      <c r="DY266" s="488"/>
      <c r="DZ266" s="488"/>
      <c r="EA266" s="488"/>
      <c r="EB266" s="488"/>
      <c r="EC266" s="488"/>
      <c r="ED266" s="488"/>
      <c r="EE266" s="488"/>
      <c r="EF266" s="488"/>
      <c r="EG266" s="488"/>
      <c r="EH266" s="489"/>
    </row>
    <row r="267" spans="1:138" s="490" customFormat="1" ht="18" customHeight="1">
      <c r="A267" s="628">
        <v>259</v>
      </c>
      <c r="B267" s="483" t="s">
        <v>1616</v>
      </c>
      <c r="C267" s="468" t="s">
        <v>648</v>
      </c>
      <c r="D267" s="469">
        <v>3000</v>
      </c>
      <c r="E267" s="381" t="s">
        <v>1652</v>
      </c>
      <c r="F267" s="469" t="s">
        <v>1653</v>
      </c>
      <c r="G267" s="381" t="s">
        <v>1654</v>
      </c>
      <c r="H267" s="470" t="s">
        <v>983</v>
      </c>
      <c r="I267" s="468"/>
      <c r="J267" s="468"/>
      <c r="K267" s="471"/>
      <c r="L267" s="468"/>
      <c r="M267" s="488"/>
      <c r="N267" s="488"/>
      <c r="O267" s="488"/>
      <c r="P267" s="488"/>
      <c r="Q267" s="488"/>
      <c r="R267" s="488"/>
      <c r="S267" s="488"/>
      <c r="T267" s="488"/>
      <c r="U267" s="488"/>
      <c r="V267" s="488"/>
      <c r="W267" s="488"/>
      <c r="X267" s="488"/>
      <c r="Y267" s="488"/>
      <c r="Z267" s="488"/>
      <c r="AA267" s="488"/>
      <c r="AB267" s="488"/>
      <c r="AC267" s="488"/>
      <c r="AD267" s="488"/>
      <c r="AE267" s="488"/>
      <c r="AF267" s="488"/>
      <c r="AG267" s="488"/>
      <c r="AH267" s="488"/>
      <c r="AI267" s="488"/>
      <c r="AJ267" s="488"/>
      <c r="AK267" s="488"/>
      <c r="AL267" s="488"/>
      <c r="AM267" s="488"/>
      <c r="AN267" s="488"/>
      <c r="AO267" s="488"/>
      <c r="AP267" s="488"/>
      <c r="AQ267" s="488"/>
      <c r="AR267" s="488"/>
      <c r="AS267" s="488"/>
      <c r="AT267" s="488"/>
      <c r="AU267" s="488"/>
      <c r="AV267" s="488"/>
      <c r="AW267" s="488"/>
      <c r="AX267" s="488"/>
      <c r="AY267" s="488"/>
      <c r="AZ267" s="488"/>
      <c r="BA267" s="488"/>
      <c r="BB267" s="488"/>
      <c r="BC267" s="488"/>
      <c r="BD267" s="488"/>
      <c r="BE267" s="488"/>
      <c r="BF267" s="488"/>
      <c r="BG267" s="488"/>
      <c r="BH267" s="488"/>
      <c r="BI267" s="488"/>
      <c r="BJ267" s="488"/>
      <c r="BK267" s="488"/>
      <c r="BL267" s="488"/>
      <c r="BM267" s="488"/>
      <c r="BN267" s="488"/>
      <c r="BO267" s="488"/>
      <c r="BP267" s="488"/>
      <c r="BQ267" s="488"/>
      <c r="BR267" s="488"/>
      <c r="BS267" s="488"/>
      <c r="BT267" s="488"/>
      <c r="BU267" s="488"/>
      <c r="BV267" s="488"/>
      <c r="BW267" s="488"/>
      <c r="BX267" s="488"/>
      <c r="BY267" s="488"/>
      <c r="BZ267" s="488"/>
      <c r="CA267" s="488"/>
      <c r="CB267" s="488"/>
      <c r="CC267" s="488"/>
      <c r="CD267" s="488"/>
      <c r="CE267" s="488"/>
      <c r="CF267" s="488"/>
      <c r="CG267" s="488"/>
      <c r="CH267" s="488"/>
      <c r="CI267" s="488"/>
      <c r="CJ267" s="488"/>
      <c r="CK267" s="488"/>
      <c r="CL267" s="488"/>
      <c r="CM267" s="488"/>
      <c r="CN267" s="488"/>
      <c r="CO267" s="488"/>
      <c r="CP267" s="488"/>
      <c r="CQ267" s="488"/>
      <c r="CR267" s="488"/>
      <c r="CS267" s="488"/>
      <c r="CT267" s="488"/>
      <c r="CU267" s="488"/>
      <c r="CV267" s="488"/>
      <c r="CW267" s="488"/>
      <c r="CX267" s="488"/>
      <c r="CY267" s="488"/>
      <c r="CZ267" s="488"/>
      <c r="DA267" s="488"/>
      <c r="DB267" s="488"/>
      <c r="DC267" s="488"/>
      <c r="DD267" s="488"/>
      <c r="DE267" s="488"/>
      <c r="DF267" s="488"/>
      <c r="DG267" s="488"/>
      <c r="DH267" s="488"/>
      <c r="DI267" s="488"/>
      <c r="DJ267" s="488"/>
      <c r="DK267" s="488"/>
      <c r="DL267" s="488"/>
      <c r="DM267" s="488"/>
      <c r="DN267" s="488"/>
      <c r="DO267" s="488"/>
      <c r="DP267" s="488"/>
      <c r="DQ267" s="488"/>
      <c r="DR267" s="488"/>
      <c r="DS267" s="488"/>
      <c r="DT267" s="488"/>
      <c r="DU267" s="488"/>
      <c r="DV267" s="488"/>
      <c r="DW267" s="488"/>
      <c r="DX267" s="488"/>
      <c r="DY267" s="488"/>
      <c r="DZ267" s="488"/>
      <c r="EA267" s="488"/>
      <c r="EB267" s="488"/>
      <c r="EC267" s="488"/>
      <c r="ED267" s="488"/>
      <c r="EE267" s="488"/>
      <c r="EF267" s="488"/>
      <c r="EG267" s="488"/>
      <c r="EH267" s="489"/>
    </row>
    <row r="268" spans="1:138" s="490" customFormat="1" ht="18" customHeight="1">
      <c r="A268" s="628">
        <v>260</v>
      </c>
      <c r="B268" s="483" t="s">
        <v>1616</v>
      </c>
      <c r="C268" s="468" t="s">
        <v>648</v>
      </c>
      <c r="D268" s="469">
        <v>1000</v>
      </c>
      <c r="E268" s="381" t="s">
        <v>1655</v>
      </c>
      <c r="F268" s="469" t="s">
        <v>1656</v>
      </c>
      <c r="G268" s="381" t="s">
        <v>1657</v>
      </c>
      <c r="H268" s="470" t="s">
        <v>983</v>
      </c>
      <c r="I268" s="468"/>
      <c r="J268" s="468"/>
      <c r="K268" s="471"/>
      <c r="L268" s="468"/>
      <c r="M268" s="488"/>
      <c r="N268" s="488"/>
      <c r="O268" s="488"/>
      <c r="P268" s="488"/>
      <c r="Q268" s="488"/>
      <c r="R268" s="488"/>
      <c r="S268" s="488"/>
      <c r="T268" s="488"/>
      <c r="U268" s="488"/>
      <c r="V268" s="488"/>
      <c r="W268" s="488"/>
      <c r="X268" s="488"/>
      <c r="Y268" s="488"/>
      <c r="Z268" s="488"/>
      <c r="AA268" s="488"/>
      <c r="AB268" s="488"/>
      <c r="AC268" s="488"/>
      <c r="AD268" s="488"/>
      <c r="AE268" s="488"/>
      <c r="AF268" s="488"/>
      <c r="AG268" s="488"/>
      <c r="AH268" s="488"/>
      <c r="AI268" s="488"/>
      <c r="AJ268" s="488"/>
      <c r="AK268" s="488"/>
      <c r="AL268" s="488"/>
      <c r="AM268" s="488"/>
      <c r="AN268" s="488"/>
      <c r="AO268" s="488"/>
      <c r="AP268" s="488"/>
      <c r="AQ268" s="488"/>
      <c r="AR268" s="488"/>
      <c r="AS268" s="488"/>
      <c r="AT268" s="488"/>
      <c r="AU268" s="488"/>
      <c r="AV268" s="488"/>
      <c r="AW268" s="488"/>
      <c r="AX268" s="488"/>
      <c r="AY268" s="488"/>
      <c r="AZ268" s="488"/>
      <c r="BA268" s="488"/>
      <c r="BB268" s="488"/>
      <c r="BC268" s="488"/>
      <c r="BD268" s="488"/>
      <c r="BE268" s="488"/>
      <c r="BF268" s="488"/>
      <c r="BG268" s="488"/>
      <c r="BH268" s="488"/>
      <c r="BI268" s="488"/>
      <c r="BJ268" s="488"/>
      <c r="BK268" s="488"/>
      <c r="BL268" s="488"/>
      <c r="BM268" s="488"/>
      <c r="BN268" s="488"/>
      <c r="BO268" s="488"/>
      <c r="BP268" s="488"/>
      <c r="BQ268" s="488"/>
      <c r="BR268" s="488"/>
      <c r="BS268" s="488"/>
      <c r="BT268" s="488"/>
      <c r="BU268" s="488"/>
      <c r="BV268" s="488"/>
      <c r="BW268" s="488"/>
      <c r="BX268" s="488"/>
      <c r="BY268" s="488"/>
      <c r="BZ268" s="488"/>
      <c r="CA268" s="488"/>
      <c r="CB268" s="488"/>
      <c r="CC268" s="488"/>
      <c r="CD268" s="488"/>
      <c r="CE268" s="488"/>
      <c r="CF268" s="488"/>
      <c r="CG268" s="488"/>
      <c r="CH268" s="488"/>
      <c r="CI268" s="488"/>
      <c r="CJ268" s="488"/>
      <c r="CK268" s="488"/>
      <c r="CL268" s="488"/>
      <c r="CM268" s="488"/>
      <c r="CN268" s="488"/>
      <c r="CO268" s="488"/>
      <c r="CP268" s="488"/>
      <c r="CQ268" s="488"/>
      <c r="CR268" s="488"/>
      <c r="CS268" s="488"/>
      <c r="CT268" s="488"/>
      <c r="CU268" s="488"/>
      <c r="CV268" s="488"/>
      <c r="CW268" s="488"/>
      <c r="CX268" s="488"/>
      <c r="CY268" s="488"/>
      <c r="CZ268" s="488"/>
      <c r="DA268" s="488"/>
      <c r="DB268" s="488"/>
      <c r="DC268" s="488"/>
      <c r="DD268" s="488"/>
      <c r="DE268" s="488"/>
      <c r="DF268" s="488"/>
      <c r="DG268" s="488"/>
      <c r="DH268" s="488"/>
      <c r="DI268" s="488"/>
      <c r="DJ268" s="488"/>
      <c r="DK268" s="488"/>
      <c r="DL268" s="488"/>
      <c r="DM268" s="488"/>
      <c r="DN268" s="488"/>
      <c r="DO268" s="488"/>
      <c r="DP268" s="488"/>
      <c r="DQ268" s="488"/>
      <c r="DR268" s="488"/>
      <c r="DS268" s="488"/>
      <c r="DT268" s="488"/>
      <c r="DU268" s="488"/>
      <c r="DV268" s="488"/>
      <c r="DW268" s="488"/>
      <c r="DX268" s="488"/>
      <c r="DY268" s="488"/>
      <c r="DZ268" s="488"/>
      <c r="EA268" s="488"/>
      <c r="EB268" s="488"/>
      <c r="EC268" s="488"/>
      <c r="ED268" s="488"/>
      <c r="EE268" s="488"/>
      <c r="EF268" s="488"/>
      <c r="EG268" s="488"/>
      <c r="EH268" s="489"/>
    </row>
    <row r="269" spans="1:138" s="490" customFormat="1" ht="18" customHeight="1">
      <c r="A269" s="628">
        <v>261</v>
      </c>
      <c r="B269" s="483" t="s">
        <v>1616</v>
      </c>
      <c r="C269" s="468" t="s">
        <v>648</v>
      </c>
      <c r="D269" s="469">
        <v>2000</v>
      </c>
      <c r="E269" s="381" t="s">
        <v>1658</v>
      </c>
      <c r="F269" s="469" t="s">
        <v>1659</v>
      </c>
      <c r="G269" s="381" t="s">
        <v>1660</v>
      </c>
      <c r="H269" s="470" t="s">
        <v>1001</v>
      </c>
      <c r="I269" s="468"/>
      <c r="J269" s="468"/>
      <c r="K269" s="471"/>
      <c r="L269" s="468"/>
      <c r="M269" s="488"/>
      <c r="N269" s="488"/>
      <c r="O269" s="488"/>
      <c r="P269" s="488"/>
      <c r="Q269" s="488"/>
      <c r="R269" s="488"/>
      <c r="S269" s="488"/>
      <c r="T269" s="488"/>
      <c r="U269" s="488"/>
      <c r="V269" s="488"/>
      <c r="W269" s="488"/>
      <c r="X269" s="488"/>
      <c r="Y269" s="488"/>
      <c r="Z269" s="488"/>
      <c r="AA269" s="488"/>
      <c r="AB269" s="488"/>
      <c r="AC269" s="488"/>
      <c r="AD269" s="488"/>
      <c r="AE269" s="488"/>
      <c r="AF269" s="488"/>
      <c r="AG269" s="488"/>
      <c r="AH269" s="488"/>
      <c r="AI269" s="488"/>
      <c r="AJ269" s="488"/>
      <c r="AK269" s="488"/>
      <c r="AL269" s="488"/>
      <c r="AM269" s="488"/>
      <c r="AN269" s="488"/>
      <c r="AO269" s="488"/>
      <c r="AP269" s="488"/>
      <c r="AQ269" s="488"/>
      <c r="AR269" s="488"/>
      <c r="AS269" s="488"/>
      <c r="AT269" s="488"/>
      <c r="AU269" s="488"/>
      <c r="AV269" s="488"/>
      <c r="AW269" s="488"/>
      <c r="AX269" s="488"/>
      <c r="AY269" s="488"/>
      <c r="AZ269" s="488"/>
      <c r="BA269" s="488"/>
      <c r="BB269" s="488"/>
      <c r="BC269" s="488"/>
      <c r="BD269" s="488"/>
      <c r="BE269" s="488"/>
      <c r="BF269" s="488"/>
      <c r="BG269" s="488"/>
      <c r="BH269" s="488"/>
      <c r="BI269" s="488"/>
      <c r="BJ269" s="488"/>
      <c r="BK269" s="488"/>
      <c r="BL269" s="488"/>
      <c r="BM269" s="488"/>
      <c r="BN269" s="488"/>
      <c r="BO269" s="488"/>
      <c r="BP269" s="488"/>
      <c r="BQ269" s="488"/>
      <c r="BR269" s="488"/>
      <c r="BS269" s="488"/>
      <c r="BT269" s="488"/>
      <c r="BU269" s="488"/>
      <c r="BV269" s="488"/>
      <c r="BW269" s="488"/>
      <c r="BX269" s="488"/>
      <c r="BY269" s="488"/>
      <c r="BZ269" s="488"/>
      <c r="CA269" s="488"/>
      <c r="CB269" s="488"/>
      <c r="CC269" s="488"/>
      <c r="CD269" s="488"/>
      <c r="CE269" s="488"/>
      <c r="CF269" s="488"/>
      <c r="CG269" s="488"/>
      <c r="CH269" s="488"/>
      <c r="CI269" s="488"/>
      <c r="CJ269" s="488"/>
      <c r="CK269" s="488"/>
      <c r="CL269" s="488"/>
      <c r="CM269" s="488"/>
      <c r="CN269" s="488"/>
      <c r="CO269" s="488"/>
      <c r="CP269" s="488"/>
      <c r="CQ269" s="488"/>
      <c r="CR269" s="488"/>
      <c r="CS269" s="488"/>
      <c r="CT269" s="488"/>
      <c r="CU269" s="488"/>
      <c r="CV269" s="488"/>
      <c r="CW269" s="488"/>
      <c r="CX269" s="488"/>
      <c r="CY269" s="488"/>
      <c r="CZ269" s="488"/>
      <c r="DA269" s="488"/>
      <c r="DB269" s="488"/>
      <c r="DC269" s="488"/>
      <c r="DD269" s="488"/>
      <c r="DE269" s="488"/>
      <c r="DF269" s="488"/>
      <c r="DG269" s="488"/>
      <c r="DH269" s="488"/>
      <c r="DI269" s="488"/>
      <c r="DJ269" s="488"/>
      <c r="DK269" s="488"/>
      <c r="DL269" s="488"/>
      <c r="DM269" s="488"/>
      <c r="DN269" s="488"/>
      <c r="DO269" s="488"/>
      <c r="DP269" s="488"/>
      <c r="DQ269" s="488"/>
      <c r="DR269" s="488"/>
      <c r="DS269" s="488"/>
      <c r="DT269" s="488"/>
      <c r="DU269" s="488"/>
      <c r="DV269" s="488"/>
      <c r="DW269" s="488"/>
      <c r="DX269" s="488"/>
      <c r="DY269" s="488"/>
      <c r="DZ269" s="488"/>
      <c r="EA269" s="488"/>
      <c r="EB269" s="488"/>
      <c r="EC269" s="488"/>
      <c r="ED269" s="488"/>
      <c r="EE269" s="488"/>
      <c r="EF269" s="488"/>
      <c r="EG269" s="488"/>
      <c r="EH269" s="489"/>
    </row>
    <row r="270" spans="1:138" s="490" customFormat="1" ht="18" customHeight="1">
      <c r="A270" s="628">
        <v>262</v>
      </c>
      <c r="B270" s="483" t="s">
        <v>1616</v>
      </c>
      <c r="C270" s="468" t="s">
        <v>648</v>
      </c>
      <c r="D270" s="469">
        <v>1500</v>
      </c>
      <c r="E270" s="381" t="s">
        <v>1661</v>
      </c>
      <c r="F270" s="469" t="s">
        <v>1662</v>
      </c>
      <c r="G270" s="381" t="s">
        <v>1663</v>
      </c>
      <c r="H270" s="470" t="s">
        <v>983</v>
      </c>
      <c r="I270" s="468"/>
      <c r="J270" s="468"/>
      <c r="K270" s="471"/>
      <c r="L270" s="468"/>
      <c r="M270" s="488"/>
      <c r="N270" s="488"/>
      <c r="O270" s="488"/>
      <c r="P270" s="488"/>
      <c r="Q270" s="488"/>
      <c r="R270" s="488"/>
      <c r="S270" s="488"/>
      <c r="T270" s="488"/>
      <c r="U270" s="488"/>
      <c r="V270" s="488"/>
      <c r="W270" s="488"/>
      <c r="X270" s="488"/>
      <c r="Y270" s="488"/>
      <c r="Z270" s="488"/>
      <c r="AA270" s="488"/>
      <c r="AB270" s="488"/>
      <c r="AC270" s="488"/>
      <c r="AD270" s="488"/>
      <c r="AE270" s="488"/>
      <c r="AF270" s="488"/>
      <c r="AG270" s="488"/>
      <c r="AH270" s="488"/>
      <c r="AI270" s="488"/>
      <c r="AJ270" s="488"/>
      <c r="AK270" s="488"/>
      <c r="AL270" s="488"/>
      <c r="AM270" s="488"/>
      <c r="AN270" s="488"/>
      <c r="AO270" s="488"/>
      <c r="AP270" s="488"/>
      <c r="AQ270" s="488"/>
      <c r="AR270" s="488"/>
      <c r="AS270" s="488"/>
      <c r="AT270" s="488"/>
      <c r="AU270" s="488"/>
      <c r="AV270" s="488"/>
      <c r="AW270" s="488"/>
      <c r="AX270" s="488"/>
      <c r="AY270" s="488"/>
      <c r="AZ270" s="488"/>
      <c r="BA270" s="488"/>
      <c r="BB270" s="488"/>
      <c r="BC270" s="488"/>
      <c r="BD270" s="488"/>
      <c r="BE270" s="488"/>
      <c r="BF270" s="488"/>
      <c r="BG270" s="488"/>
      <c r="BH270" s="488"/>
      <c r="BI270" s="488"/>
      <c r="BJ270" s="488"/>
      <c r="BK270" s="488"/>
      <c r="BL270" s="488"/>
      <c r="BM270" s="488"/>
      <c r="BN270" s="488"/>
      <c r="BO270" s="488"/>
      <c r="BP270" s="488"/>
      <c r="BQ270" s="488"/>
      <c r="BR270" s="488"/>
      <c r="BS270" s="488"/>
      <c r="BT270" s="488"/>
      <c r="BU270" s="488"/>
      <c r="BV270" s="488"/>
      <c r="BW270" s="488"/>
      <c r="BX270" s="488"/>
      <c r="BY270" s="488"/>
      <c r="BZ270" s="488"/>
      <c r="CA270" s="488"/>
      <c r="CB270" s="488"/>
      <c r="CC270" s="488"/>
      <c r="CD270" s="488"/>
      <c r="CE270" s="488"/>
      <c r="CF270" s="488"/>
      <c r="CG270" s="488"/>
      <c r="CH270" s="488"/>
      <c r="CI270" s="488"/>
      <c r="CJ270" s="488"/>
      <c r="CK270" s="488"/>
      <c r="CL270" s="488"/>
      <c r="CM270" s="488"/>
      <c r="CN270" s="488"/>
      <c r="CO270" s="488"/>
      <c r="CP270" s="488"/>
      <c r="CQ270" s="488"/>
      <c r="CR270" s="488"/>
      <c r="CS270" s="488"/>
      <c r="CT270" s="488"/>
      <c r="CU270" s="488"/>
      <c r="CV270" s="488"/>
      <c r="CW270" s="488"/>
      <c r="CX270" s="488"/>
      <c r="CY270" s="488"/>
      <c r="CZ270" s="488"/>
      <c r="DA270" s="488"/>
      <c r="DB270" s="488"/>
      <c r="DC270" s="488"/>
      <c r="DD270" s="488"/>
      <c r="DE270" s="488"/>
      <c r="DF270" s="488"/>
      <c r="DG270" s="488"/>
      <c r="DH270" s="488"/>
      <c r="DI270" s="488"/>
      <c r="DJ270" s="488"/>
      <c r="DK270" s="488"/>
      <c r="DL270" s="488"/>
      <c r="DM270" s="488"/>
      <c r="DN270" s="488"/>
      <c r="DO270" s="488"/>
      <c r="DP270" s="488"/>
      <c r="DQ270" s="488"/>
      <c r="DR270" s="488"/>
      <c r="DS270" s="488"/>
      <c r="DT270" s="488"/>
      <c r="DU270" s="488"/>
      <c r="DV270" s="488"/>
      <c r="DW270" s="488"/>
      <c r="DX270" s="488"/>
      <c r="DY270" s="488"/>
      <c r="DZ270" s="488"/>
      <c r="EA270" s="488"/>
      <c r="EB270" s="488"/>
      <c r="EC270" s="488"/>
      <c r="ED270" s="488"/>
      <c r="EE270" s="488"/>
      <c r="EF270" s="488"/>
      <c r="EG270" s="488"/>
      <c r="EH270" s="489"/>
    </row>
    <row r="271" spans="1:138" s="490" customFormat="1" ht="18" customHeight="1">
      <c r="A271" s="628">
        <v>263</v>
      </c>
      <c r="B271" s="483" t="s">
        <v>1616</v>
      </c>
      <c r="C271" s="468" t="s">
        <v>648</v>
      </c>
      <c r="D271" s="469">
        <v>2500</v>
      </c>
      <c r="E271" s="381" t="s">
        <v>1555</v>
      </c>
      <c r="F271" s="469" t="s">
        <v>1556</v>
      </c>
      <c r="G271" s="381" t="s">
        <v>1557</v>
      </c>
      <c r="H271" s="470" t="s">
        <v>983</v>
      </c>
      <c r="I271" s="468"/>
      <c r="J271" s="468"/>
      <c r="K271" s="471"/>
      <c r="L271" s="468"/>
      <c r="M271" s="488"/>
      <c r="N271" s="488"/>
      <c r="O271" s="488"/>
      <c r="P271" s="488"/>
      <c r="Q271" s="488"/>
      <c r="R271" s="488"/>
      <c r="S271" s="488"/>
      <c r="T271" s="488"/>
      <c r="U271" s="488"/>
      <c r="V271" s="488"/>
      <c r="W271" s="488"/>
      <c r="X271" s="488"/>
      <c r="Y271" s="488"/>
      <c r="Z271" s="488"/>
      <c r="AA271" s="488"/>
      <c r="AB271" s="488"/>
      <c r="AC271" s="488"/>
      <c r="AD271" s="488"/>
      <c r="AE271" s="488"/>
      <c r="AF271" s="488"/>
      <c r="AG271" s="488"/>
      <c r="AH271" s="488"/>
      <c r="AI271" s="488"/>
      <c r="AJ271" s="488"/>
      <c r="AK271" s="488"/>
      <c r="AL271" s="488"/>
      <c r="AM271" s="488"/>
      <c r="AN271" s="488"/>
      <c r="AO271" s="488"/>
      <c r="AP271" s="488"/>
      <c r="AQ271" s="488"/>
      <c r="AR271" s="488"/>
      <c r="AS271" s="488"/>
      <c r="AT271" s="488"/>
      <c r="AU271" s="488"/>
      <c r="AV271" s="488"/>
      <c r="AW271" s="488"/>
      <c r="AX271" s="488"/>
      <c r="AY271" s="488"/>
      <c r="AZ271" s="488"/>
      <c r="BA271" s="488"/>
      <c r="BB271" s="488"/>
      <c r="BC271" s="488"/>
      <c r="BD271" s="488"/>
      <c r="BE271" s="488"/>
      <c r="BF271" s="488"/>
      <c r="BG271" s="488"/>
      <c r="BH271" s="488"/>
      <c r="BI271" s="488"/>
      <c r="BJ271" s="488"/>
      <c r="BK271" s="488"/>
      <c r="BL271" s="488"/>
      <c r="BM271" s="488"/>
      <c r="BN271" s="488"/>
      <c r="BO271" s="488"/>
      <c r="BP271" s="488"/>
      <c r="BQ271" s="488"/>
      <c r="BR271" s="488"/>
      <c r="BS271" s="488"/>
      <c r="BT271" s="488"/>
      <c r="BU271" s="488"/>
      <c r="BV271" s="488"/>
      <c r="BW271" s="488"/>
      <c r="BX271" s="488"/>
      <c r="BY271" s="488"/>
      <c r="BZ271" s="488"/>
      <c r="CA271" s="488"/>
      <c r="CB271" s="488"/>
      <c r="CC271" s="488"/>
      <c r="CD271" s="488"/>
      <c r="CE271" s="488"/>
      <c r="CF271" s="488"/>
      <c r="CG271" s="488"/>
      <c r="CH271" s="488"/>
      <c r="CI271" s="488"/>
      <c r="CJ271" s="488"/>
      <c r="CK271" s="488"/>
      <c r="CL271" s="488"/>
      <c r="CM271" s="488"/>
      <c r="CN271" s="488"/>
      <c r="CO271" s="488"/>
      <c r="CP271" s="488"/>
      <c r="CQ271" s="488"/>
      <c r="CR271" s="488"/>
      <c r="CS271" s="488"/>
      <c r="CT271" s="488"/>
      <c r="CU271" s="488"/>
      <c r="CV271" s="488"/>
      <c r="CW271" s="488"/>
      <c r="CX271" s="488"/>
      <c r="CY271" s="488"/>
      <c r="CZ271" s="488"/>
      <c r="DA271" s="488"/>
      <c r="DB271" s="488"/>
      <c r="DC271" s="488"/>
      <c r="DD271" s="488"/>
      <c r="DE271" s="488"/>
      <c r="DF271" s="488"/>
      <c r="DG271" s="488"/>
      <c r="DH271" s="488"/>
      <c r="DI271" s="488"/>
      <c r="DJ271" s="488"/>
      <c r="DK271" s="488"/>
      <c r="DL271" s="488"/>
      <c r="DM271" s="488"/>
      <c r="DN271" s="488"/>
      <c r="DO271" s="488"/>
      <c r="DP271" s="488"/>
      <c r="DQ271" s="488"/>
      <c r="DR271" s="488"/>
      <c r="DS271" s="488"/>
      <c r="DT271" s="488"/>
      <c r="DU271" s="488"/>
      <c r="DV271" s="488"/>
      <c r="DW271" s="488"/>
      <c r="DX271" s="488"/>
      <c r="DY271" s="488"/>
      <c r="DZ271" s="488"/>
      <c r="EA271" s="488"/>
      <c r="EB271" s="488"/>
      <c r="EC271" s="488"/>
      <c r="ED271" s="488"/>
      <c r="EE271" s="488"/>
      <c r="EF271" s="488"/>
      <c r="EG271" s="488"/>
      <c r="EH271" s="489"/>
    </row>
    <row r="272" spans="1:138" s="490" customFormat="1" ht="18" customHeight="1">
      <c r="A272" s="628">
        <v>264</v>
      </c>
      <c r="B272" s="483" t="s">
        <v>1616</v>
      </c>
      <c r="C272" s="468" t="s">
        <v>648</v>
      </c>
      <c r="D272" s="469">
        <v>200</v>
      </c>
      <c r="E272" s="381" t="s">
        <v>1664</v>
      </c>
      <c r="F272" s="469" t="s">
        <v>1665</v>
      </c>
      <c r="G272" s="381" t="s">
        <v>1666</v>
      </c>
      <c r="H272" s="470" t="s">
        <v>979</v>
      </c>
      <c r="I272" s="468"/>
      <c r="J272" s="468"/>
      <c r="K272" s="471"/>
      <c r="L272" s="468"/>
      <c r="M272" s="488"/>
      <c r="N272" s="488"/>
      <c r="O272" s="488"/>
      <c r="P272" s="488"/>
      <c r="Q272" s="488"/>
      <c r="R272" s="488"/>
      <c r="S272" s="488"/>
      <c r="T272" s="488"/>
      <c r="U272" s="488"/>
      <c r="V272" s="488"/>
      <c r="W272" s="488"/>
      <c r="X272" s="488"/>
      <c r="Y272" s="488"/>
      <c r="Z272" s="488"/>
      <c r="AA272" s="488"/>
      <c r="AB272" s="488"/>
      <c r="AC272" s="488"/>
      <c r="AD272" s="488"/>
      <c r="AE272" s="488"/>
      <c r="AF272" s="488"/>
      <c r="AG272" s="488"/>
      <c r="AH272" s="488"/>
      <c r="AI272" s="488"/>
      <c r="AJ272" s="488"/>
      <c r="AK272" s="488"/>
      <c r="AL272" s="488"/>
      <c r="AM272" s="488"/>
      <c r="AN272" s="488"/>
      <c r="AO272" s="488"/>
      <c r="AP272" s="488"/>
      <c r="AQ272" s="488"/>
      <c r="AR272" s="488"/>
      <c r="AS272" s="488"/>
      <c r="AT272" s="488"/>
      <c r="AU272" s="488"/>
      <c r="AV272" s="488"/>
      <c r="AW272" s="488"/>
      <c r="AX272" s="488"/>
      <c r="AY272" s="488"/>
      <c r="AZ272" s="488"/>
      <c r="BA272" s="488"/>
      <c r="BB272" s="488"/>
      <c r="BC272" s="488"/>
      <c r="BD272" s="488"/>
      <c r="BE272" s="488"/>
      <c r="BF272" s="488"/>
      <c r="BG272" s="488"/>
      <c r="BH272" s="488"/>
      <c r="BI272" s="488"/>
      <c r="BJ272" s="488"/>
      <c r="BK272" s="488"/>
      <c r="BL272" s="488"/>
      <c r="BM272" s="488"/>
      <c r="BN272" s="488"/>
      <c r="BO272" s="488"/>
      <c r="BP272" s="488"/>
      <c r="BQ272" s="488"/>
      <c r="BR272" s="488"/>
      <c r="BS272" s="488"/>
      <c r="BT272" s="488"/>
      <c r="BU272" s="488"/>
      <c r="BV272" s="488"/>
      <c r="BW272" s="488"/>
      <c r="BX272" s="488"/>
      <c r="BY272" s="488"/>
      <c r="BZ272" s="488"/>
      <c r="CA272" s="488"/>
      <c r="CB272" s="488"/>
      <c r="CC272" s="488"/>
      <c r="CD272" s="488"/>
      <c r="CE272" s="488"/>
      <c r="CF272" s="488"/>
      <c r="CG272" s="488"/>
      <c r="CH272" s="488"/>
      <c r="CI272" s="488"/>
      <c r="CJ272" s="488"/>
      <c r="CK272" s="488"/>
      <c r="CL272" s="488"/>
      <c r="CM272" s="488"/>
      <c r="CN272" s="488"/>
      <c r="CO272" s="488"/>
      <c r="CP272" s="488"/>
      <c r="CQ272" s="488"/>
      <c r="CR272" s="488"/>
      <c r="CS272" s="488"/>
      <c r="CT272" s="488"/>
      <c r="CU272" s="488"/>
      <c r="CV272" s="488"/>
      <c r="CW272" s="488"/>
      <c r="CX272" s="488"/>
      <c r="CY272" s="488"/>
      <c r="CZ272" s="488"/>
      <c r="DA272" s="488"/>
      <c r="DB272" s="488"/>
      <c r="DC272" s="488"/>
      <c r="DD272" s="488"/>
      <c r="DE272" s="488"/>
      <c r="DF272" s="488"/>
      <c r="DG272" s="488"/>
      <c r="DH272" s="488"/>
      <c r="DI272" s="488"/>
      <c r="DJ272" s="488"/>
      <c r="DK272" s="488"/>
      <c r="DL272" s="488"/>
      <c r="DM272" s="488"/>
      <c r="DN272" s="488"/>
      <c r="DO272" s="488"/>
      <c r="DP272" s="488"/>
      <c r="DQ272" s="488"/>
      <c r="DR272" s="488"/>
      <c r="DS272" s="488"/>
      <c r="DT272" s="488"/>
      <c r="DU272" s="488"/>
      <c r="DV272" s="488"/>
      <c r="DW272" s="488"/>
      <c r="DX272" s="488"/>
      <c r="DY272" s="488"/>
      <c r="DZ272" s="488"/>
      <c r="EA272" s="488"/>
      <c r="EB272" s="488"/>
      <c r="EC272" s="488"/>
      <c r="ED272" s="488"/>
      <c r="EE272" s="488"/>
      <c r="EF272" s="488"/>
      <c r="EG272" s="488"/>
      <c r="EH272" s="489"/>
    </row>
    <row r="273" spans="1:138" s="490" customFormat="1" ht="18" customHeight="1">
      <c r="A273" s="628">
        <v>265</v>
      </c>
      <c r="B273" s="483" t="s">
        <v>1616</v>
      </c>
      <c r="C273" s="468" t="s">
        <v>648</v>
      </c>
      <c r="D273" s="469">
        <v>6600</v>
      </c>
      <c r="E273" s="381" t="s">
        <v>1667</v>
      </c>
      <c r="F273" s="469" t="s">
        <v>1668</v>
      </c>
      <c r="G273" s="381" t="s">
        <v>1669</v>
      </c>
      <c r="H273" s="470" t="s">
        <v>1001</v>
      </c>
      <c r="I273" s="468"/>
      <c r="J273" s="468"/>
      <c r="K273" s="471"/>
      <c r="L273" s="468"/>
      <c r="M273" s="488"/>
      <c r="N273" s="488"/>
      <c r="O273" s="488"/>
      <c r="P273" s="488"/>
      <c r="Q273" s="488"/>
      <c r="R273" s="488"/>
      <c r="S273" s="488"/>
      <c r="T273" s="488"/>
      <c r="U273" s="488"/>
      <c r="V273" s="488"/>
      <c r="W273" s="488"/>
      <c r="X273" s="488"/>
      <c r="Y273" s="488"/>
      <c r="Z273" s="488"/>
      <c r="AA273" s="488"/>
      <c r="AB273" s="488"/>
      <c r="AC273" s="488"/>
      <c r="AD273" s="488"/>
      <c r="AE273" s="488"/>
      <c r="AF273" s="488"/>
      <c r="AG273" s="488"/>
      <c r="AH273" s="488"/>
      <c r="AI273" s="488"/>
      <c r="AJ273" s="488"/>
      <c r="AK273" s="488"/>
      <c r="AL273" s="488"/>
      <c r="AM273" s="488"/>
      <c r="AN273" s="488"/>
      <c r="AO273" s="488"/>
      <c r="AP273" s="488"/>
      <c r="AQ273" s="488"/>
      <c r="AR273" s="488"/>
      <c r="AS273" s="488"/>
      <c r="AT273" s="488"/>
      <c r="AU273" s="488"/>
      <c r="AV273" s="488"/>
      <c r="AW273" s="488"/>
      <c r="AX273" s="488"/>
      <c r="AY273" s="488"/>
      <c r="AZ273" s="488"/>
      <c r="BA273" s="488"/>
      <c r="BB273" s="488"/>
      <c r="BC273" s="488"/>
      <c r="BD273" s="488"/>
      <c r="BE273" s="488"/>
      <c r="BF273" s="488"/>
      <c r="BG273" s="488"/>
      <c r="BH273" s="488"/>
      <c r="BI273" s="488"/>
      <c r="BJ273" s="488"/>
      <c r="BK273" s="488"/>
      <c r="BL273" s="488"/>
      <c r="BM273" s="488"/>
      <c r="BN273" s="488"/>
      <c r="BO273" s="488"/>
      <c r="BP273" s="488"/>
      <c r="BQ273" s="488"/>
      <c r="BR273" s="488"/>
      <c r="BS273" s="488"/>
      <c r="BT273" s="488"/>
      <c r="BU273" s="488"/>
      <c r="BV273" s="488"/>
      <c r="BW273" s="488"/>
      <c r="BX273" s="488"/>
      <c r="BY273" s="488"/>
      <c r="BZ273" s="488"/>
      <c r="CA273" s="488"/>
      <c r="CB273" s="488"/>
      <c r="CC273" s="488"/>
      <c r="CD273" s="488"/>
      <c r="CE273" s="488"/>
      <c r="CF273" s="488"/>
      <c r="CG273" s="488"/>
      <c r="CH273" s="488"/>
      <c r="CI273" s="488"/>
      <c r="CJ273" s="488"/>
      <c r="CK273" s="488"/>
      <c r="CL273" s="488"/>
      <c r="CM273" s="488"/>
      <c r="CN273" s="488"/>
      <c r="CO273" s="488"/>
      <c r="CP273" s="488"/>
      <c r="CQ273" s="488"/>
      <c r="CR273" s="488"/>
      <c r="CS273" s="488"/>
      <c r="CT273" s="488"/>
      <c r="CU273" s="488"/>
      <c r="CV273" s="488"/>
      <c r="CW273" s="488"/>
      <c r="CX273" s="488"/>
      <c r="CY273" s="488"/>
      <c r="CZ273" s="488"/>
      <c r="DA273" s="488"/>
      <c r="DB273" s="488"/>
      <c r="DC273" s="488"/>
      <c r="DD273" s="488"/>
      <c r="DE273" s="488"/>
      <c r="DF273" s="488"/>
      <c r="DG273" s="488"/>
      <c r="DH273" s="488"/>
      <c r="DI273" s="488"/>
      <c r="DJ273" s="488"/>
      <c r="DK273" s="488"/>
      <c r="DL273" s="488"/>
      <c r="DM273" s="488"/>
      <c r="DN273" s="488"/>
      <c r="DO273" s="488"/>
      <c r="DP273" s="488"/>
      <c r="DQ273" s="488"/>
      <c r="DR273" s="488"/>
      <c r="DS273" s="488"/>
      <c r="DT273" s="488"/>
      <c r="DU273" s="488"/>
      <c r="DV273" s="488"/>
      <c r="DW273" s="488"/>
      <c r="DX273" s="488"/>
      <c r="DY273" s="488"/>
      <c r="DZ273" s="488"/>
      <c r="EA273" s="488"/>
      <c r="EB273" s="488"/>
      <c r="EC273" s="488"/>
      <c r="ED273" s="488"/>
      <c r="EE273" s="488"/>
      <c r="EF273" s="488"/>
      <c r="EG273" s="488"/>
      <c r="EH273" s="489"/>
    </row>
    <row r="274" spans="1:138" s="490" customFormat="1" ht="18" customHeight="1">
      <c r="A274" s="628">
        <v>266</v>
      </c>
      <c r="B274" s="483" t="s">
        <v>1616</v>
      </c>
      <c r="C274" s="468" t="s">
        <v>648</v>
      </c>
      <c r="D274" s="469">
        <v>500</v>
      </c>
      <c r="E274" s="381" t="s">
        <v>1670</v>
      </c>
      <c r="F274" s="469" t="s">
        <v>573</v>
      </c>
      <c r="G274" s="381" t="s">
        <v>1671</v>
      </c>
      <c r="H274" s="470" t="s">
        <v>979</v>
      </c>
      <c r="I274" s="468"/>
      <c r="J274" s="468"/>
      <c r="K274" s="471"/>
      <c r="L274" s="468"/>
      <c r="M274" s="488"/>
      <c r="N274" s="488"/>
      <c r="O274" s="488"/>
      <c r="P274" s="488"/>
      <c r="Q274" s="488"/>
      <c r="R274" s="488"/>
      <c r="S274" s="488"/>
      <c r="T274" s="488"/>
      <c r="U274" s="488"/>
      <c r="V274" s="488"/>
      <c r="W274" s="488"/>
      <c r="X274" s="488"/>
      <c r="Y274" s="488"/>
      <c r="Z274" s="488"/>
      <c r="AA274" s="488"/>
      <c r="AB274" s="488"/>
      <c r="AC274" s="488"/>
      <c r="AD274" s="488"/>
      <c r="AE274" s="488"/>
      <c r="AF274" s="488"/>
      <c r="AG274" s="488"/>
      <c r="AH274" s="488"/>
      <c r="AI274" s="488"/>
      <c r="AJ274" s="488"/>
      <c r="AK274" s="488"/>
      <c r="AL274" s="488"/>
      <c r="AM274" s="488"/>
      <c r="AN274" s="488"/>
      <c r="AO274" s="488"/>
      <c r="AP274" s="488"/>
      <c r="AQ274" s="488"/>
      <c r="AR274" s="488"/>
      <c r="AS274" s="488"/>
      <c r="AT274" s="488"/>
      <c r="AU274" s="488"/>
      <c r="AV274" s="488"/>
      <c r="AW274" s="488"/>
      <c r="AX274" s="488"/>
      <c r="AY274" s="488"/>
      <c r="AZ274" s="488"/>
      <c r="BA274" s="488"/>
      <c r="BB274" s="488"/>
      <c r="BC274" s="488"/>
      <c r="BD274" s="488"/>
      <c r="BE274" s="488"/>
      <c r="BF274" s="488"/>
      <c r="BG274" s="488"/>
      <c r="BH274" s="488"/>
      <c r="BI274" s="488"/>
      <c r="BJ274" s="488"/>
      <c r="BK274" s="488"/>
      <c r="BL274" s="488"/>
      <c r="BM274" s="488"/>
      <c r="BN274" s="488"/>
      <c r="BO274" s="488"/>
      <c r="BP274" s="488"/>
      <c r="BQ274" s="488"/>
      <c r="BR274" s="488"/>
      <c r="BS274" s="488"/>
      <c r="BT274" s="488"/>
      <c r="BU274" s="488"/>
      <c r="BV274" s="488"/>
      <c r="BW274" s="488"/>
      <c r="BX274" s="488"/>
      <c r="BY274" s="488"/>
      <c r="BZ274" s="488"/>
      <c r="CA274" s="488"/>
      <c r="CB274" s="488"/>
      <c r="CC274" s="488"/>
      <c r="CD274" s="488"/>
      <c r="CE274" s="488"/>
      <c r="CF274" s="488"/>
      <c r="CG274" s="488"/>
      <c r="CH274" s="488"/>
      <c r="CI274" s="488"/>
      <c r="CJ274" s="488"/>
      <c r="CK274" s="488"/>
      <c r="CL274" s="488"/>
      <c r="CM274" s="488"/>
      <c r="CN274" s="488"/>
      <c r="CO274" s="488"/>
      <c r="CP274" s="488"/>
      <c r="CQ274" s="488"/>
      <c r="CR274" s="488"/>
      <c r="CS274" s="488"/>
      <c r="CT274" s="488"/>
      <c r="CU274" s="488"/>
      <c r="CV274" s="488"/>
      <c r="CW274" s="488"/>
      <c r="CX274" s="488"/>
      <c r="CY274" s="488"/>
      <c r="CZ274" s="488"/>
      <c r="DA274" s="488"/>
      <c r="DB274" s="488"/>
      <c r="DC274" s="488"/>
      <c r="DD274" s="488"/>
      <c r="DE274" s="488"/>
      <c r="DF274" s="488"/>
      <c r="DG274" s="488"/>
      <c r="DH274" s="488"/>
      <c r="DI274" s="488"/>
      <c r="DJ274" s="488"/>
      <c r="DK274" s="488"/>
      <c r="DL274" s="488"/>
      <c r="DM274" s="488"/>
      <c r="DN274" s="488"/>
      <c r="DO274" s="488"/>
      <c r="DP274" s="488"/>
      <c r="DQ274" s="488"/>
      <c r="DR274" s="488"/>
      <c r="DS274" s="488"/>
      <c r="DT274" s="488"/>
      <c r="DU274" s="488"/>
      <c r="DV274" s="488"/>
      <c r="DW274" s="488"/>
      <c r="DX274" s="488"/>
      <c r="DY274" s="488"/>
      <c r="DZ274" s="488"/>
      <c r="EA274" s="488"/>
      <c r="EB274" s="488"/>
      <c r="EC274" s="488"/>
      <c r="ED274" s="488"/>
      <c r="EE274" s="488"/>
      <c r="EF274" s="488"/>
      <c r="EG274" s="488"/>
      <c r="EH274" s="489"/>
    </row>
    <row r="275" spans="1:138" s="490" customFormat="1" ht="18" customHeight="1">
      <c r="A275" s="628">
        <v>267</v>
      </c>
      <c r="B275" s="483" t="s">
        <v>1616</v>
      </c>
      <c r="C275" s="468" t="s">
        <v>648</v>
      </c>
      <c r="D275" s="469">
        <v>0.7</v>
      </c>
      <c r="E275" s="381" t="s">
        <v>1672</v>
      </c>
      <c r="F275" s="491">
        <v>62003016658</v>
      </c>
      <c r="G275" s="492" t="s">
        <v>1673</v>
      </c>
      <c r="H275" s="470" t="s">
        <v>1001</v>
      </c>
      <c r="I275" s="468"/>
      <c r="J275" s="468"/>
      <c r="K275" s="471"/>
      <c r="L275" s="468"/>
      <c r="M275" s="488"/>
      <c r="N275" s="488"/>
      <c r="O275" s="488"/>
      <c r="P275" s="488"/>
      <c r="Q275" s="488"/>
      <c r="R275" s="488"/>
      <c r="S275" s="488"/>
      <c r="T275" s="488"/>
      <c r="U275" s="488"/>
      <c r="V275" s="488"/>
      <c r="W275" s="488"/>
      <c r="X275" s="488"/>
      <c r="Y275" s="488"/>
      <c r="Z275" s="488"/>
      <c r="AA275" s="488"/>
      <c r="AB275" s="488"/>
      <c r="AC275" s="488"/>
      <c r="AD275" s="488"/>
      <c r="AE275" s="488"/>
      <c r="AF275" s="488"/>
      <c r="AG275" s="488"/>
      <c r="AH275" s="488"/>
      <c r="AI275" s="488"/>
      <c r="AJ275" s="488"/>
      <c r="AK275" s="488"/>
      <c r="AL275" s="488"/>
      <c r="AM275" s="488"/>
      <c r="AN275" s="488"/>
      <c r="AO275" s="488"/>
      <c r="AP275" s="488"/>
      <c r="AQ275" s="488"/>
      <c r="AR275" s="488"/>
      <c r="AS275" s="488"/>
      <c r="AT275" s="488"/>
      <c r="AU275" s="488"/>
      <c r="AV275" s="488"/>
      <c r="AW275" s="488"/>
      <c r="AX275" s="488"/>
      <c r="AY275" s="488"/>
      <c r="AZ275" s="488"/>
      <c r="BA275" s="488"/>
      <c r="BB275" s="488"/>
      <c r="BC275" s="488"/>
      <c r="BD275" s="488"/>
      <c r="BE275" s="488"/>
      <c r="BF275" s="488"/>
      <c r="BG275" s="488"/>
      <c r="BH275" s="488"/>
      <c r="BI275" s="488"/>
      <c r="BJ275" s="488"/>
      <c r="BK275" s="488"/>
      <c r="BL275" s="488"/>
      <c r="BM275" s="488"/>
      <c r="BN275" s="488"/>
      <c r="BO275" s="488"/>
      <c r="BP275" s="488"/>
      <c r="BQ275" s="488"/>
      <c r="BR275" s="488"/>
      <c r="BS275" s="488"/>
      <c r="BT275" s="488"/>
      <c r="BU275" s="488"/>
      <c r="BV275" s="488"/>
      <c r="BW275" s="488"/>
      <c r="BX275" s="488"/>
      <c r="BY275" s="488"/>
      <c r="BZ275" s="488"/>
      <c r="CA275" s="488"/>
      <c r="CB275" s="488"/>
      <c r="CC275" s="488"/>
      <c r="CD275" s="488"/>
      <c r="CE275" s="488"/>
      <c r="CF275" s="488"/>
      <c r="CG275" s="488"/>
      <c r="CH275" s="488"/>
      <c r="CI275" s="488"/>
      <c r="CJ275" s="488"/>
      <c r="CK275" s="488"/>
      <c r="CL275" s="488"/>
      <c r="CM275" s="488"/>
      <c r="CN275" s="488"/>
      <c r="CO275" s="488"/>
      <c r="CP275" s="488"/>
      <c r="CQ275" s="488"/>
      <c r="CR275" s="488"/>
      <c r="CS275" s="488"/>
      <c r="CT275" s="488"/>
      <c r="CU275" s="488"/>
      <c r="CV275" s="488"/>
      <c r="CW275" s="488"/>
      <c r="CX275" s="488"/>
      <c r="CY275" s="488"/>
      <c r="CZ275" s="488"/>
      <c r="DA275" s="488"/>
      <c r="DB275" s="488"/>
      <c r="DC275" s="488"/>
      <c r="DD275" s="488"/>
      <c r="DE275" s="488"/>
      <c r="DF275" s="488"/>
      <c r="DG275" s="488"/>
      <c r="DH275" s="488"/>
      <c r="DI275" s="488"/>
      <c r="DJ275" s="488"/>
      <c r="DK275" s="488"/>
      <c r="DL275" s="488"/>
      <c r="DM275" s="488"/>
      <c r="DN275" s="488"/>
      <c r="DO275" s="488"/>
      <c r="DP275" s="488"/>
      <c r="DQ275" s="488"/>
      <c r="DR275" s="488"/>
      <c r="DS275" s="488"/>
      <c r="DT275" s="488"/>
      <c r="DU275" s="488"/>
      <c r="DV275" s="488"/>
      <c r="DW275" s="488"/>
      <c r="DX275" s="488"/>
      <c r="DY275" s="488"/>
      <c r="DZ275" s="488"/>
      <c r="EA275" s="488"/>
      <c r="EB275" s="488"/>
      <c r="EC275" s="488"/>
      <c r="ED275" s="488"/>
      <c r="EE275" s="488"/>
      <c r="EF275" s="488"/>
      <c r="EG275" s="488"/>
      <c r="EH275" s="489"/>
    </row>
    <row r="276" spans="1:138" s="490" customFormat="1" ht="18" customHeight="1">
      <c r="A276" s="628">
        <v>268</v>
      </c>
      <c r="B276" s="470" t="s">
        <v>1674</v>
      </c>
      <c r="C276" s="468" t="s">
        <v>648</v>
      </c>
      <c r="D276" s="469">
        <v>2500</v>
      </c>
      <c r="E276" s="381" t="s">
        <v>1243</v>
      </c>
      <c r="F276" s="469" t="s">
        <v>1244</v>
      </c>
      <c r="G276" s="381" t="s">
        <v>1245</v>
      </c>
      <c r="H276" s="470" t="s">
        <v>983</v>
      </c>
      <c r="I276" s="468"/>
      <c r="J276" s="468"/>
      <c r="K276" s="471"/>
      <c r="L276" s="468"/>
      <c r="M276" s="488"/>
      <c r="N276" s="488"/>
      <c r="O276" s="488"/>
      <c r="P276" s="488"/>
      <c r="Q276" s="488"/>
      <c r="R276" s="488"/>
      <c r="S276" s="488"/>
      <c r="T276" s="488"/>
      <c r="U276" s="488"/>
      <c r="V276" s="488"/>
      <c r="W276" s="488"/>
      <c r="X276" s="488"/>
      <c r="Y276" s="488"/>
      <c r="Z276" s="488"/>
      <c r="AA276" s="488"/>
      <c r="AB276" s="488"/>
      <c r="AC276" s="488"/>
      <c r="AD276" s="488"/>
      <c r="AE276" s="488"/>
      <c r="AF276" s="488"/>
      <c r="AG276" s="488"/>
      <c r="AH276" s="488"/>
      <c r="AI276" s="488"/>
      <c r="AJ276" s="488"/>
      <c r="AK276" s="488"/>
      <c r="AL276" s="488"/>
      <c r="AM276" s="488"/>
      <c r="AN276" s="488"/>
      <c r="AO276" s="488"/>
      <c r="AP276" s="488"/>
      <c r="AQ276" s="488"/>
      <c r="AR276" s="488"/>
      <c r="AS276" s="488"/>
      <c r="AT276" s="488"/>
      <c r="AU276" s="488"/>
      <c r="AV276" s="488"/>
      <c r="AW276" s="488"/>
      <c r="AX276" s="488"/>
      <c r="AY276" s="488"/>
      <c r="AZ276" s="488"/>
      <c r="BA276" s="488"/>
      <c r="BB276" s="488"/>
      <c r="BC276" s="488"/>
      <c r="BD276" s="488"/>
      <c r="BE276" s="488"/>
      <c r="BF276" s="488"/>
      <c r="BG276" s="488"/>
      <c r="BH276" s="488"/>
      <c r="BI276" s="488"/>
      <c r="BJ276" s="488"/>
      <c r="BK276" s="488"/>
      <c r="BL276" s="488"/>
      <c r="BM276" s="488"/>
      <c r="BN276" s="488"/>
      <c r="BO276" s="488"/>
      <c r="BP276" s="488"/>
      <c r="BQ276" s="488"/>
      <c r="BR276" s="488"/>
      <c r="BS276" s="488"/>
      <c r="BT276" s="488"/>
      <c r="BU276" s="488"/>
      <c r="BV276" s="488"/>
      <c r="BW276" s="488"/>
      <c r="BX276" s="488"/>
      <c r="BY276" s="488"/>
      <c r="BZ276" s="488"/>
      <c r="CA276" s="488"/>
      <c r="CB276" s="488"/>
      <c r="CC276" s="488"/>
      <c r="CD276" s="488"/>
      <c r="CE276" s="488"/>
      <c r="CF276" s="488"/>
      <c r="CG276" s="488"/>
      <c r="CH276" s="488"/>
      <c r="CI276" s="488"/>
      <c r="CJ276" s="488"/>
      <c r="CK276" s="488"/>
      <c r="CL276" s="488"/>
      <c r="CM276" s="488"/>
      <c r="CN276" s="488"/>
      <c r="CO276" s="488"/>
      <c r="CP276" s="488"/>
      <c r="CQ276" s="488"/>
      <c r="CR276" s="488"/>
      <c r="CS276" s="488"/>
      <c r="CT276" s="488"/>
      <c r="CU276" s="488"/>
      <c r="CV276" s="488"/>
      <c r="CW276" s="488"/>
      <c r="CX276" s="488"/>
      <c r="CY276" s="488"/>
      <c r="CZ276" s="488"/>
      <c r="DA276" s="488"/>
      <c r="DB276" s="488"/>
      <c r="DC276" s="488"/>
      <c r="DD276" s="488"/>
      <c r="DE276" s="488"/>
      <c r="DF276" s="488"/>
      <c r="DG276" s="488"/>
      <c r="DH276" s="488"/>
      <c r="DI276" s="488"/>
      <c r="DJ276" s="488"/>
      <c r="DK276" s="488"/>
      <c r="DL276" s="488"/>
      <c r="DM276" s="488"/>
      <c r="DN276" s="488"/>
      <c r="DO276" s="488"/>
      <c r="DP276" s="488"/>
      <c r="DQ276" s="488"/>
      <c r="DR276" s="488"/>
      <c r="DS276" s="488"/>
      <c r="DT276" s="488"/>
      <c r="DU276" s="488"/>
      <c r="DV276" s="488"/>
      <c r="DW276" s="488"/>
      <c r="DX276" s="488"/>
      <c r="DY276" s="488"/>
      <c r="DZ276" s="488"/>
      <c r="EA276" s="488"/>
      <c r="EB276" s="488"/>
      <c r="EC276" s="488"/>
      <c r="ED276" s="488"/>
      <c r="EE276" s="488"/>
      <c r="EF276" s="488"/>
      <c r="EG276" s="488"/>
      <c r="EH276" s="489"/>
    </row>
    <row r="277" spans="1:138" s="490" customFormat="1" ht="18" customHeight="1">
      <c r="A277" s="628">
        <v>269</v>
      </c>
      <c r="B277" s="470" t="s">
        <v>1674</v>
      </c>
      <c r="C277" s="468" t="s">
        <v>648</v>
      </c>
      <c r="D277" s="469">
        <v>3000</v>
      </c>
      <c r="E277" s="381" t="s">
        <v>1675</v>
      </c>
      <c r="F277" s="469" t="s">
        <v>1676</v>
      </c>
      <c r="G277" s="381" t="s">
        <v>1677</v>
      </c>
      <c r="H277" s="470" t="s">
        <v>983</v>
      </c>
      <c r="I277" s="468"/>
      <c r="J277" s="468"/>
      <c r="K277" s="471"/>
      <c r="L277" s="468"/>
      <c r="M277" s="488"/>
      <c r="N277" s="488"/>
      <c r="O277" s="488"/>
      <c r="P277" s="488"/>
      <c r="Q277" s="488"/>
      <c r="R277" s="488"/>
      <c r="S277" s="488"/>
      <c r="T277" s="488"/>
      <c r="U277" s="488"/>
      <c r="V277" s="488"/>
      <c r="W277" s="488"/>
      <c r="X277" s="488"/>
      <c r="Y277" s="488"/>
      <c r="Z277" s="488"/>
      <c r="AA277" s="488"/>
      <c r="AB277" s="488"/>
      <c r="AC277" s="488"/>
      <c r="AD277" s="488"/>
      <c r="AE277" s="488"/>
      <c r="AF277" s="488"/>
      <c r="AG277" s="488"/>
      <c r="AH277" s="488"/>
      <c r="AI277" s="488"/>
      <c r="AJ277" s="488"/>
      <c r="AK277" s="488"/>
      <c r="AL277" s="488"/>
      <c r="AM277" s="488"/>
      <c r="AN277" s="488"/>
      <c r="AO277" s="488"/>
      <c r="AP277" s="488"/>
      <c r="AQ277" s="488"/>
      <c r="AR277" s="488"/>
      <c r="AS277" s="488"/>
      <c r="AT277" s="488"/>
      <c r="AU277" s="488"/>
      <c r="AV277" s="488"/>
      <c r="AW277" s="488"/>
      <c r="AX277" s="488"/>
      <c r="AY277" s="488"/>
      <c r="AZ277" s="488"/>
      <c r="BA277" s="488"/>
      <c r="BB277" s="488"/>
      <c r="BC277" s="488"/>
      <c r="BD277" s="488"/>
      <c r="BE277" s="488"/>
      <c r="BF277" s="488"/>
      <c r="BG277" s="488"/>
      <c r="BH277" s="488"/>
      <c r="BI277" s="488"/>
      <c r="BJ277" s="488"/>
      <c r="BK277" s="488"/>
      <c r="BL277" s="488"/>
      <c r="BM277" s="488"/>
      <c r="BN277" s="488"/>
      <c r="BO277" s="488"/>
      <c r="BP277" s="488"/>
      <c r="BQ277" s="488"/>
      <c r="BR277" s="488"/>
      <c r="BS277" s="488"/>
      <c r="BT277" s="488"/>
      <c r="BU277" s="488"/>
      <c r="BV277" s="488"/>
      <c r="BW277" s="488"/>
      <c r="BX277" s="488"/>
      <c r="BY277" s="488"/>
      <c r="BZ277" s="488"/>
      <c r="CA277" s="488"/>
      <c r="CB277" s="488"/>
      <c r="CC277" s="488"/>
      <c r="CD277" s="488"/>
      <c r="CE277" s="488"/>
      <c r="CF277" s="488"/>
      <c r="CG277" s="488"/>
      <c r="CH277" s="488"/>
      <c r="CI277" s="488"/>
      <c r="CJ277" s="488"/>
      <c r="CK277" s="488"/>
      <c r="CL277" s="488"/>
      <c r="CM277" s="488"/>
      <c r="CN277" s="488"/>
      <c r="CO277" s="488"/>
      <c r="CP277" s="488"/>
      <c r="CQ277" s="488"/>
      <c r="CR277" s="488"/>
      <c r="CS277" s="488"/>
      <c r="CT277" s="488"/>
      <c r="CU277" s="488"/>
      <c r="CV277" s="488"/>
      <c r="CW277" s="488"/>
      <c r="CX277" s="488"/>
      <c r="CY277" s="488"/>
      <c r="CZ277" s="488"/>
      <c r="DA277" s="488"/>
      <c r="DB277" s="488"/>
      <c r="DC277" s="488"/>
      <c r="DD277" s="488"/>
      <c r="DE277" s="488"/>
      <c r="DF277" s="488"/>
      <c r="DG277" s="488"/>
      <c r="DH277" s="488"/>
      <c r="DI277" s="488"/>
      <c r="DJ277" s="488"/>
      <c r="DK277" s="488"/>
      <c r="DL277" s="488"/>
      <c r="DM277" s="488"/>
      <c r="DN277" s="488"/>
      <c r="DO277" s="488"/>
      <c r="DP277" s="488"/>
      <c r="DQ277" s="488"/>
      <c r="DR277" s="488"/>
      <c r="DS277" s="488"/>
      <c r="DT277" s="488"/>
      <c r="DU277" s="488"/>
      <c r="DV277" s="488"/>
      <c r="DW277" s="488"/>
      <c r="DX277" s="488"/>
      <c r="DY277" s="488"/>
      <c r="DZ277" s="488"/>
      <c r="EA277" s="488"/>
      <c r="EB277" s="488"/>
      <c r="EC277" s="488"/>
      <c r="ED277" s="488"/>
      <c r="EE277" s="488"/>
      <c r="EF277" s="488"/>
      <c r="EG277" s="488"/>
      <c r="EH277" s="489"/>
    </row>
    <row r="278" spans="1:138" s="490" customFormat="1" ht="18" customHeight="1">
      <c r="A278" s="628">
        <v>270</v>
      </c>
      <c r="B278" s="470" t="s">
        <v>1674</v>
      </c>
      <c r="C278" s="468" t="s">
        <v>648</v>
      </c>
      <c r="D278" s="469">
        <v>7000</v>
      </c>
      <c r="E278" s="381" t="s">
        <v>1678</v>
      </c>
      <c r="F278" s="469" t="s">
        <v>1679</v>
      </c>
      <c r="G278" s="381" t="s">
        <v>1680</v>
      </c>
      <c r="H278" s="470" t="s">
        <v>983</v>
      </c>
      <c r="I278" s="468"/>
      <c r="J278" s="468"/>
      <c r="K278" s="471"/>
      <c r="L278" s="468"/>
      <c r="M278" s="488"/>
      <c r="N278" s="488"/>
      <c r="O278" s="488"/>
      <c r="P278" s="488"/>
      <c r="Q278" s="488"/>
      <c r="R278" s="488"/>
      <c r="S278" s="488"/>
      <c r="T278" s="488"/>
      <c r="U278" s="488"/>
      <c r="V278" s="488"/>
      <c r="W278" s="488"/>
      <c r="X278" s="488"/>
      <c r="Y278" s="488"/>
      <c r="Z278" s="488"/>
      <c r="AA278" s="488"/>
      <c r="AB278" s="488"/>
      <c r="AC278" s="488"/>
      <c r="AD278" s="488"/>
      <c r="AE278" s="488"/>
      <c r="AF278" s="488"/>
      <c r="AG278" s="488"/>
      <c r="AH278" s="488"/>
      <c r="AI278" s="488"/>
      <c r="AJ278" s="488"/>
      <c r="AK278" s="488"/>
      <c r="AL278" s="488"/>
      <c r="AM278" s="488"/>
      <c r="AN278" s="488"/>
      <c r="AO278" s="488"/>
      <c r="AP278" s="488"/>
      <c r="AQ278" s="488"/>
      <c r="AR278" s="488"/>
      <c r="AS278" s="488"/>
      <c r="AT278" s="488"/>
      <c r="AU278" s="488"/>
      <c r="AV278" s="488"/>
      <c r="AW278" s="488"/>
      <c r="AX278" s="488"/>
      <c r="AY278" s="488"/>
      <c r="AZ278" s="488"/>
      <c r="BA278" s="488"/>
      <c r="BB278" s="488"/>
      <c r="BC278" s="488"/>
      <c r="BD278" s="488"/>
      <c r="BE278" s="488"/>
      <c r="BF278" s="488"/>
      <c r="BG278" s="488"/>
      <c r="BH278" s="488"/>
      <c r="BI278" s="488"/>
      <c r="BJ278" s="488"/>
      <c r="BK278" s="488"/>
      <c r="BL278" s="488"/>
      <c r="BM278" s="488"/>
      <c r="BN278" s="488"/>
      <c r="BO278" s="488"/>
      <c r="BP278" s="488"/>
      <c r="BQ278" s="488"/>
      <c r="BR278" s="488"/>
      <c r="BS278" s="488"/>
      <c r="BT278" s="488"/>
      <c r="BU278" s="488"/>
      <c r="BV278" s="488"/>
      <c r="BW278" s="488"/>
      <c r="BX278" s="488"/>
      <c r="BY278" s="488"/>
      <c r="BZ278" s="488"/>
      <c r="CA278" s="488"/>
      <c r="CB278" s="488"/>
      <c r="CC278" s="488"/>
      <c r="CD278" s="488"/>
      <c r="CE278" s="488"/>
      <c r="CF278" s="488"/>
      <c r="CG278" s="488"/>
      <c r="CH278" s="488"/>
      <c r="CI278" s="488"/>
      <c r="CJ278" s="488"/>
      <c r="CK278" s="488"/>
      <c r="CL278" s="488"/>
      <c r="CM278" s="488"/>
      <c r="CN278" s="488"/>
      <c r="CO278" s="488"/>
      <c r="CP278" s="488"/>
      <c r="CQ278" s="488"/>
      <c r="CR278" s="488"/>
      <c r="CS278" s="488"/>
      <c r="CT278" s="488"/>
      <c r="CU278" s="488"/>
      <c r="CV278" s="488"/>
      <c r="CW278" s="488"/>
      <c r="CX278" s="488"/>
      <c r="CY278" s="488"/>
      <c r="CZ278" s="488"/>
      <c r="DA278" s="488"/>
      <c r="DB278" s="488"/>
      <c r="DC278" s="488"/>
      <c r="DD278" s="488"/>
      <c r="DE278" s="488"/>
      <c r="DF278" s="488"/>
      <c r="DG278" s="488"/>
      <c r="DH278" s="488"/>
      <c r="DI278" s="488"/>
      <c r="DJ278" s="488"/>
      <c r="DK278" s="488"/>
      <c r="DL278" s="488"/>
      <c r="DM278" s="488"/>
      <c r="DN278" s="488"/>
      <c r="DO278" s="488"/>
      <c r="DP278" s="488"/>
      <c r="DQ278" s="488"/>
      <c r="DR278" s="488"/>
      <c r="DS278" s="488"/>
      <c r="DT278" s="488"/>
      <c r="DU278" s="488"/>
      <c r="DV278" s="488"/>
      <c r="DW278" s="488"/>
      <c r="DX278" s="488"/>
      <c r="DY278" s="488"/>
      <c r="DZ278" s="488"/>
      <c r="EA278" s="488"/>
      <c r="EB278" s="488"/>
      <c r="EC278" s="488"/>
      <c r="ED278" s="488"/>
      <c r="EE278" s="488"/>
      <c r="EF278" s="488"/>
      <c r="EG278" s="488"/>
      <c r="EH278" s="489"/>
    </row>
    <row r="279" spans="1:138" s="490" customFormat="1" ht="18" customHeight="1">
      <c r="A279" s="628">
        <v>271</v>
      </c>
      <c r="B279" s="470" t="s">
        <v>1674</v>
      </c>
      <c r="C279" s="468" t="s">
        <v>648</v>
      </c>
      <c r="D279" s="469">
        <v>2000</v>
      </c>
      <c r="E279" s="381" t="s">
        <v>1112</v>
      </c>
      <c r="F279" s="469" t="s">
        <v>1113</v>
      </c>
      <c r="G279" s="381" t="s">
        <v>1114</v>
      </c>
      <c r="H279" s="470" t="s">
        <v>983</v>
      </c>
      <c r="I279" s="468"/>
      <c r="J279" s="468"/>
      <c r="K279" s="471"/>
      <c r="L279" s="468"/>
      <c r="M279" s="488"/>
      <c r="N279" s="488"/>
      <c r="O279" s="488"/>
      <c r="P279" s="488"/>
      <c r="Q279" s="488"/>
      <c r="R279" s="488"/>
      <c r="S279" s="488"/>
      <c r="T279" s="488"/>
      <c r="U279" s="488"/>
      <c r="V279" s="488"/>
      <c r="W279" s="488"/>
      <c r="X279" s="488"/>
      <c r="Y279" s="488"/>
      <c r="Z279" s="488"/>
      <c r="AA279" s="488"/>
      <c r="AB279" s="488"/>
      <c r="AC279" s="488"/>
      <c r="AD279" s="488"/>
      <c r="AE279" s="488"/>
      <c r="AF279" s="488"/>
      <c r="AG279" s="488"/>
      <c r="AH279" s="488"/>
      <c r="AI279" s="488"/>
      <c r="AJ279" s="488"/>
      <c r="AK279" s="488"/>
      <c r="AL279" s="488"/>
      <c r="AM279" s="488"/>
      <c r="AN279" s="488"/>
      <c r="AO279" s="488"/>
      <c r="AP279" s="488"/>
      <c r="AQ279" s="488"/>
      <c r="AR279" s="488"/>
      <c r="AS279" s="488"/>
      <c r="AT279" s="488"/>
      <c r="AU279" s="488"/>
      <c r="AV279" s="488"/>
      <c r="AW279" s="488"/>
      <c r="AX279" s="488"/>
      <c r="AY279" s="488"/>
      <c r="AZ279" s="488"/>
      <c r="BA279" s="488"/>
      <c r="BB279" s="488"/>
      <c r="BC279" s="488"/>
      <c r="BD279" s="488"/>
      <c r="BE279" s="488"/>
      <c r="BF279" s="488"/>
      <c r="BG279" s="488"/>
      <c r="BH279" s="488"/>
      <c r="BI279" s="488"/>
      <c r="BJ279" s="488"/>
      <c r="BK279" s="488"/>
      <c r="BL279" s="488"/>
      <c r="BM279" s="488"/>
      <c r="BN279" s="488"/>
      <c r="BO279" s="488"/>
      <c r="BP279" s="488"/>
      <c r="BQ279" s="488"/>
      <c r="BR279" s="488"/>
      <c r="BS279" s="488"/>
      <c r="BT279" s="488"/>
      <c r="BU279" s="488"/>
      <c r="BV279" s="488"/>
      <c r="BW279" s="488"/>
      <c r="BX279" s="488"/>
      <c r="BY279" s="488"/>
      <c r="BZ279" s="488"/>
      <c r="CA279" s="488"/>
      <c r="CB279" s="488"/>
      <c r="CC279" s="488"/>
      <c r="CD279" s="488"/>
      <c r="CE279" s="488"/>
      <c r="CF279" s="488"/>
      <c r="CG279" s="488"/>
      <c r="CH279" s="488"/>
      <c r="CI279" s="488"/>
      <c r="CJ279" s="488"/>
      <c r="CK279" s="488"/>
      <c r="CL279" s="488"/>
      <c r="CM279" s="488"/>
      <c r="CN279" s="488"/>
      <c r="CO279" s="488"/>
      <c r="CP279" s="488"/>
      <c r="CQ279" s="488"/>
      <c r="CR279" s="488"/>
      <c r="CS279" s="488"/>
      <c r="CT279" s="488"/>
      <c r="CU279" s="488"/>
      <c r="CV279" s="488"/>
      <c r="CW279" s="488"/>
      <c r="CX279" s="488"/>
      <c r="CY279" s="488"/>
      <c r="CZ279" s="488"/>
      <c r="DA279" s="488"/>
      <c r="DB279" s="488"/>
      <c r="DC279" s="488"/>
      <c r="DD279" s="488"/>
      <c r="DE279" s="488"/>
      <c r="DF279" s="488"/>
      <c r="DG279" s="488"/>
      <c r="DH279" s="488"/>
      <c r="DI279" s="488"/>
      <c r="DJ279" s="488"/>
      <c r="DK279" s="488"/>
      <c r="DL279" s="488"/>
      <c r="DM279" s="488"/>
      <c r="DN279" s="488"/>
      <c r="DO279" s="488"/>
      <c r="DP279" s="488"/>
      <c r="DQ279" s="488"/>
      <c r="DR279" s="488"/>
      <c r="DS279" s="488"/>
      <c r="DT279" s="488"/>
      <c r="DU279" s="488"/>
      <c r="DV279" s="488"/>
      <c r="DW279" s="488"/>
      <c r="DX279" s="488"/>
      <c r="DY279" s="488"/>
      <c r="DZ279" s="488"/>
      <c r="EA279" s="488"/>
      <c r="EB279" s="488"/>
      <c r="EC279" s="488"/>
      <c r="ED279" s="488"/>
      <c r="EE279" s="488"/>
      <c r="EF279" s="488"/>
      <c r="EG279" s="488"/>
      <c r="EH279" s="489"/>
    </row>
    <row r="280" spans="1:138" s="490" customFormat="1" ht="18" customHeight="1">
      <c r="A280" s="628">
        <v>272</v>
      </c>
      <c r="B280" s="470" t="s">
        <v>1674</v>
      </c>
      <c r="C280" s="468" t="s">
        <v>648</v>
      </c>
      <c r="D280" s="469">
        <v>3000</v>
      </c>
      <c r="E280" s="381" t="s">
        <v>1681</v>
      </c>
      <c r="F280" s="469" t="s">
        <v>1682</v>
      </c>
      <c r="G280" s="381" t="s">
        <v>1683</v>
      </c>
      <c r="H280" s="470" t="s">
        <v>983</v>
      </c>
      <c r="I280" s="468"/>
      <c r="J280" s="468"/>
      <c r="K280" s="471"/>
      <c r="L280" s="468"/>
      <c r="M280" s="488"/>
      <c r="N280" s="488"/>
      <c r="O280" s="488"/>
      <c r="P280" s="488"/>
      <c r="Q280" s="488"/>
      <c r="R280" s="488"/>
      <c r="S280" s="488"/>
      <c r="T280" s="488"/>
      <c r="U280" s="488"/>
      <c r="V280" s="488"/>
      <c r="W280" s="488"/>
      <c r="X280" s="488"/>
      <c r="Y280" s="488"/>
      <c r="Z280" s="488"/>
      <c r="AA280" s="488"/>
      <c r="AB280" s="488"/>
      <c r="AC280" s="488"/>
      <c r="AD280" s="488"/>
      <c r="AE280" s="488"/>
      <c r="AF280" s="488"/>
      <c r="AG280" s="488"/>
      <c r="AH280" s="488"/>
      <c r="AI280" s="488"/>
      <c r="AJ280" s="488"/>
      <c r="AK280" s="488"/>
      <c r="AL280" s="488"/>
      <c r="AM280" s="488"/>
      <c r="AN280" s="488"/>
      <c r="AO280" s="488"/>
      <c r="AP280" s="488"/>
      <c r="AQ280" s="488"/>
      <c r="AR280" s="488"/>
      <c r="AS280" s="488"/>
      <c r="AT280" s="488"/>
      <c r="AU280" s="488"/>
      <c r="AV280" s="488"/>
      <c r="AW280" s="488"/>
      <c r="AX280" s="488"/>
      <c r="AY280" s="488"/>
      <c r="AZ280" s="488"/>
      <c r="BA280" s="488"/>
      <c r="BB280" s="488"/>
      <c r="BC280" s="488"/>
      <c r="BD280" s="488"/>
      <c r="BE280" s="488"/>
      <c r="BF280" s="488"/>
      <c r="BG280" s="488"/>
      <c r="BH280" s="488"/>
      <c r="BI280" s="488"/>
      <c r="BJ280" s="488"/>
      <c r="BK280" s="488"/>
      <c r="BL280" s="488"/>
      <c r="BM280" s="488"/>
      <c r="BN280" s="488"/>
      <c r="BO280" s="488"/>
      <c r="BP280" s="488"/>
      <c r="BQ280" s="488"/>
      <c r="BR280" s="488"/>
      <c r="BS280" s="488"/>
      <c r="BT280" s="488"/>
      <c r="BU280" s="488"/>
      <c r="BV280" s="488"/>
      <c r="BW280" s="488"/>
      <c r="BX280" s="488"/>
      <c r="BY280" s="488"/>
      <c r="BZ280" s="488"/>
      <c r="CA280" s="488"/>
      <c r="CB280" s="488"/>
      <c r="CC280" s="488"/>
      <c r="CD280" s="488"/>
      <c r="CE280" s="488"/>
      <c r="CF280" s="488"/>
      <c r="CG280" s="488"/>
      <c r="CH280" s="488"/>
      <c r="CI280" s="488"/>
      <c r="CJ280" s="488"/>
      <c r="CK280" s="488"/>
      <c r="CL280" s="488"/>
      <c r="CM280" s="488"/>
      <c r="CN280" s="488"/>
      <c r="CO280" s="488"/>
      <c r="CP280" s="488"/>
      <c r="CQ280" s="488"/>
      <c r="CR280" s="488"/>
      <c r="CS280" s="488"/>
      <c r="CT280" s="488"/>
      <c r="CU280" s="488"/>
      <c r="CV280" s="488"/>
      <c r="CW280" s="488"/>
      <c r="CX280" s="488"/>
      <c r="CY280" s="488"/>
      <c r="CZ280" s="488"/>
      <c r="DA280" s="488"/>
      <c r="DB280" s="488"/>
      <c r="DC280" s="488"/>
      <c r="DD280" s="488"/>
      <c r="DE280" s="488"/>
      <c r="DF280" s="488"/>
      <c r="DG280" s="488"/>
      <c r="DH280" s="488"/>
      <c r="DI280" s="488"/>
      <c r="DJ280" s="488"/>
      <c r="DK280" s="488"/>
      <c r="DL280" s="488"/>
      <c r="DM280" s="488"/>
      <c r="DN280" s="488"/>
      <c r="DO280" s="488"/>
      <c r="DP280" s="488"/>
      <c r="DQ280" s="488"/>
      <c r="DR280" s="488"/>
      <c r="DS280" s="488"/>
      <c r="DT280" s="488"/>
      <c r="DU280" s="488"/>
      <c r="DV280" s="488"/>
      <c r="DW280" s="488"/>
      <c r="DX280" s="488"/>
      <c r="DY280" s="488"/>
      <c r="DZ280" s="488"/>
      <c r="EA280" s="488"/>
      <c r="EB280" s="488"/>
      <c r="EC280" s="488"/>
      <c r="ED280" s="488"/>
      <c r="EE280" s="488"/>
      <c r="EF280" s="488"/>
      <c r="EG280" s="488"/>
      <c r="EH280" s="489"/>
    </row>
    <row r="281" spans="1:138" s="490" customFormat="1" ht="18" customHeight="1">
      <c r="A281" s="628">
        <v>273</v>
      </c>
      <c r="B281" s="470" t="s">
        <v>1674</v>
      </c>
      <c r="C281" s="468" t="s">
        <v>648</v>
      </c>
      <c r="D281" s="469">
        <v>11000</v>
      </c>
      <c r="E281" s="381" t="s">
        <v>1596</v>
      </c>
      <c r="F281" s="469" t="s">
        <v>1597</v>
      </c>
      <c r="G281" s="381" t="s">
        <v>1598</v>
      </c>
      <c r="H281" s="470" t="s">
        <v>1001</v>
      </c>
      <c r="I281" s="468"/>
      <c r="J281" s="468"/>
      <c r="K281" s="471"/>
      <c r="L281" s="468"/>
      <c r="M281" s="488"/>
      <c r="N281" s="488"/>
      <c r="O281" s="488"/>
      <c r="P281" s="488"/>
      <c r="Q281" s="488"/>
      <c r="R281" s="488"/>
      <c r="S281" s="488"/>
      <c r="T281" s="488"/>
      <c r="U281" s="488"/>
      <c r="V281" s="488"/>
      <c r="W281" s="488"/>
      <c r="X281" s="488"/>
      <c r="Y281" s="488"/>
      <c r="Z281" s="488"/>
      <c r="AA281" s="488"/>
      <c r="AB281" s="488"/>
      <c r="AC281" s="488"/>
      <c r="AD281" s="488"/>
      <c r="AE281" s="488"/>
      <c r="AF281" s="488"/>
      <c r="AG281" s="488"/>
      <c r="AH281" s="488"/>
      <c r="AI281" s="488"/>
      <c r="AJ281" s="488"/>
      <c r="AK281" s="488"/>
      <c r="AL281" s="488"/>
      <c r="AM281" s="488"/>
      <c r="AN281" s="488"/>
      <c r="AO281" s="488"/>
      <c r="AP281" s="488"/>
      <c r="AQ281" s="488"/>
      <c r="AR281" s="488"/>
      <c r="AS281" s="488"/>
      <c r="AT281" s="488"/>
      <c r="AU281" s="488"/>
      <c r="AV281" s="488"/>
      <c r="AW281" s="488"/>
      <c r="AX281" s="488"/>
      <c r="AY281" s="488"/>
      <c r="AZ281" s="488"/>
      <c r="BA281" s="488"/>
      <c r="BB281" s="488"/>
      <c r="BC281" s="488"/>
      <c r="BD281" s="488"/>
      <c r="BE281" s="488"/>
      <c r="BF281" s="488"/>
      <c r="BG281" s="488"/>
      <c r="BH281" s="488"/>
      <c r="BI281" s="488"/>
      <c r="BJ281" s="488"/>
      <c r="BK281" s="488"/>
      <c r="BL281" s="488"/>
      <c r="BM281" s="488"/>
      <c r="BN281" s="488"/>
      <c r="BO281" s="488"/>
      <c r="BP281" s="488"/>
      <c r="BQ281" s="488"/>
      <c r="BR281" s="488"/>
      <c r="BS281" s="488"/>
      <c r="BT281" s="488"/>
      <c r="BU281" s="488"/>
      <c r="BV281" s="488"/>
      <c r="BW281" s="488"/>
      <c r="BX281" s="488"/>
      <c r="BY281" s="488"/>
      <c r="BZ281" s="488"/>
      <c r="CA281" s="488"/>
      <c r="CB281" s="488"/>
      <c r="CC281" s="488"/>
      <c r="CD281" s="488"/>
      <c r="CE281" s="488"/>
      <c r="CF281" s="488"/>
      <c r="CG281" s="488"/>
      <c r="CH281" s="488"/>
      <c r="CI281" s="488"/>
      <c r="CJ281" s="488"/>
      <c r="CK281" s="488"/>
      <c r="CL281" s="488"/>
      <c r="CM281" s="488"/>
      <c r="CN281" s="488"/>
      <c r="CO281" s="488"/>
      <c r="CP281" s="488"/>
      <c r="CQ281" s="488"/>
      <c r="CR281" s="488"/>
      <c r="CS281" s="488"/>
      <c r="CT281" s="488"/>
      <c r="CU281" s="488"/>
      <c r="CV281" s="488"/>
      <c r="CW281" s="488"/>
      <c r="CX281" s="488"/>
      <c r="CY281" s="488"/>
      <c r="CZ281" s="488"/>
      <c r="DA281" s="488"/>
      <c r="DB281" s="488"/>
      <c r="DC281" s="488"/>
      <c r="DD281" s="488"/>
      <c r="DE281" s="488"/>
      <c r="DF281" s="488"/>
      <c r="DG281" s="488"/>
      <c r="DH281" s="488"/>
      <c r="DI281" s="488"/>
      <c r="DJ281" s="488"/>
      <c r="DK281" s="488"/>
      <c r="DL281" s="488"/>
      <c r="DM281" s="488"/>
      <c r="DN281" s="488"/>
      <c r="DO281" s="488"/>
      <c r="DP281" s="488"/>
      <c r="DQ281" s="488"/>
      <c r="DR281" s="488"/>
      <c r="DS281" s="488"/>
      <c r="DT281" s="488"/>
      <c r="DU281" s="488"/>
      <c r="DV281" s="488"/>
      <c r="DW281" s="488"/>
      <c r="DX281" s="488"/>
      <c r="DY281" s="488"/>
      <c r="DZ281" s="488"/>
      <c r="EA281" s="488"/>
      <c r="EB281" s="488"/>
      <c r="EC281" s="488"/>
      <c r="ED281" s="488"/>
      <c r="EE281" s="488"/>
      <c r="EF281" s="488"/>
      <c r="EG281" s="488"/>
      <c r="EH281" s="489"/>
    </row>
    <row r="282" spans="1:138" s="490" customFormat="1" ht="18" customHeight="1">
      <c r="A282" s="628">
        <v>274</v>
      </c>
      <c r="B282" s="470" t="s">
        <v>1684</v>
      </c>
      <c r="C282" s="468" t="s">
        <v>648</v>
      </c>
      <c r="D282" s="469">
        <v>2000</v>
      </c>
      <c r="E282" s="381" t="s">
        <v>1685</v>
      </c>
      <c r="F282" s="469" t="s">
        <v>1686</v>
      </c>
      <c r="G282" s="381" t="s">
        <v>1687</v>
      </c>
      <c r="H282" s="470" t="s">
        <v>979</v>
      </c>
      <c r="I282" s="468"/>
      <c r="J282" s="468"/>
      <c r="K282" s="471"/>
      <c r="L282" s="468"/>
      <c r="M282" s="488"/>
      <c r="N282" s="488"/>
      <c r="O282" s="488"/>
      <c r="P282" s="488"/>
      <c r="Q282" s="488"/>
      <c r="R282" s="488"/>
      <c r="S282" s="488"/>
      <c r="T282" s="488"/>
      <c r="U282" s="488"/>
      <c r="V282" s="488"/>
      <c r="W282" s="488"/>
      <c r="X282" s="488"/>
      <c r="Y282" s="488"/>
      <c r="Z282" s="488"/>
      <c r="AA282" s="488"/>
      <c r="AB282" s="488"/>
      <c r="AC282" s="488"/>
      <c r="AD282" s="488"/>
      <c r="AE282" s="488"/>
      <c r="AF282" s="488"/>
      <c r="AG282" s="488"/>
      <c r="AH282" s="488"/>
      <c r="AI282" s="488"/>
      <c r="AJ282" s="488"/>
      <c r="AK282" s="488"/>
      <c r="AL282" s="488"/>
      <c r="AM282" s="488"/>
      <c r="AN282" s="488"/>
      <c r="AO282" s="488"/>
      <c r="AP282" s="488"/>
      <c r="AQ282" s="488"/>
      <c r="AR282" s="488"/>
      <c r="AS282" s="488"/>
      <c r="AT282" s="488"/>
      <c r="AU282" s="488"/>
      <c r="AV282" s="488"/>
      <c r="AW282" s="488"/>
      <c r="AX282" s="488"/>
      <c r="AY282" s="488"/>
      <c r="AZ282" s="488"/>
      <c r="BA282" s="488"/>
      <c r="BB282" s="488"/>
      <c r="BC282" s="488"/>
      <c r="BD282" s="488"/>
      <c r="BE282" s="488"/>
      <c r="BF282" s="488"/>
      <c r="BG282" s="488"/>
      <c r="BH282" s="488"/>
      <c r="BI282" s="488"/>
      <c r="BJ282" s="488"/>
      <c r="BK282" s="488"/>
      <c r="BL282" s="488"/>
      <c r="BM282" s="488"/>
      <c r="BN282" s="488"/>
      <c r="BO282" s="488"/>
      <c r="BP282" s="488"/>
      <c r="BQ282" s="488"/>
      <c r="BR282" s="488"/>
      <c r="BS282" s="488"/>
      <c r="BT282" s="488"/>
      <c r="BU282" s="488"/>
      <c r="BV282" s="488"/>
      <c r="BW282" s="488"/>
      <c r="BX282" s="488"/>
      <c r="BY282" s="488"/>
      <c r="BZ282" s="488"/>
      <c r="CA282" s="488"/>
      <c r="CB282" s="488"/>
      <c r="CC282" s="488"/>
      <c r="CD282" s="488"/>
      <c r="CE282" s="488"/>
      <c r="CF282" s="488"/>
      <c r="CG282" s="488"/>
      <c r="CH282" s="488"/>
      <c r="CI282" s="488"/>
      <c r="CJ282" s="488"/>
      <c r="CK282" s="488"/>
      <c r="CL282" s="488"/>
      <c r="CM282" s="488"/>
      <c r="CN282" s="488"/>
      <c r="CO282" s="488"/>
      <c r="CP282" s="488"/>
      <c r="CQ282" s="488"/>
      <c r="CR282" s="488"/>
      <c r="CS282" s="488"/>
      <c r="CT282" s="488"/>
      <c r="CU282" s="488"/>
      <c r="CV282" s="488"/>
      <c r="CW282" s="488"/>
      <c r="CX282" s="488"/>
      <c r="CY282" s="488"/>
      <c r="CZ282" s="488"/>
      <c r="DA282" s="488"/>
      <c r="DB282" s="488"/>
      <c r="DC282" s="488"/>
      <c r="DD282" s="488"/>
      <c r="DE282" s="488"/>
      <c r="DF282" s="488"/>
      <c r="DG282" s="488"/>
      <c r="DH282" s="488"/>
      <c r="DI282" s="488"/>
      <c r="DJ282" s="488"/>
      <c r="DK282" s="488"/>
      <c r="DL282" s="488"/>
      <c r="DM282" s="488"/>
      <c r="DN282" s="488"/>
      <c r="DO282" s="488"/>
      <c r="DP282" s="488"/>
      <c r="DQ282" s="488"/>
      <c r="DR282" s="488"/>
      <c r="DS282" s="488"/>
      <c r="DT282" s="488"/>
      <c r="DU282" s="488"/>
      <c r="DV282" s="488"/>
      <c r="DW282" s="488"/>
      <c r="DX282" s="488"/>
      <c r="DY282" s="488"/>
      <c r="DZ282" s="488"/>
      <c r="EA282" s="488"/>
      <c r="EB282" s="488"/>
      <c r="EC282" s="488"/>
      <c r="ED282" s="488"/>
      <c r="EE282" s="488"/>
      <c r="EF282" s="488"/>
      <c r="EG282" s="488"/>
      <c r="EH282" s="489"/>
    </row>
    <row r="283" spans="1:138" s="490" customFormat="1" ht="18" customHeight="1">
      <c r="A283" s="628">
        <v>275</v>
      </c>
      <c r="B283" s="470" t="s">
        <v>1684</v>
      </c>
      <c r="C283" s="468" t="s">
        <v>648</v>
      </c>
      <c r="D283" s="469">
        <v>500</v>
      </c>
      <c r="E283" s="381" t="s">
        <v>1688</v>
      </c>
      <c r="F283" s="469" t="s">
        <v>1689</v>
      </c>
      <c r="G283" s="381" t="s">
        <v>1690</v>
      </c>
      <c r="H283" s="470" t="s">
        <v>983</v>
      </c>
      <c r="I283" s="468"/>
      <c r="J283" s="468"/>
      <c r="K283" s="471"/>
      <c r="L283" s="468"/>
      <c r="M283" s="488"/>
      <c r="N283" s="488"/>
      <c r="O283" s="488"/>
      <c r="P283" s="488"/>
      <c r="Q283" s="488"/>
      <c r="R283" s="488"/>
      <c r="S283" s="488"/>
      <c r="T283" s="488"/>
      <c r="U283" s="488"/>
      <c r="V283" s="488"/>
      <c r="W283" s="488"/>
      <c r="X283" s="488"/>
      <c r="Y283" s="488"/>
      <c r="Z283" s="488"/>
      <c r="AA283" s="488"/>
      <c r="AB283" s="488"/>
      <c r="AC283" s="488"/>
      <c r="AD283" s="488"/>
      <c r="AE283" s="488"/>
      <c r="AF283" s="488"/>
      <c r="AG283" s="488"/>
      <c r="AH283" s="488"/>
      <c r="AI283" s="488"/>
      <c r="AJ283" s="488"/>
      <c r="AK283" s="488"/>
      <c r="AL283" s="488"/>
      <c r="AM283" s="488"/>
      <c r="AN283" s="488"/>
      <c r="AO283" s="488"/>
      <c r="AP283" s="488"/>
      <c r="AQ283" s="488"/>
      <c r="AR283" s="488"/>
      <c r="AS283" s="488"/>
      <c r="AT283" s="488"/>
      <c r="AU283" s="488"/>
      <c r="AV283" s="488"/>
      <c r="AW283" s="488"/>
      <c r="AX283" s="488"/>
      <c r="AY283" s="488"/>
      <c r="AZ283" s="488"/>
      <c r="BA283" s="488"/>
      <c r="BB283" s="488"/>
      <c r="BC283" s="488"/>
      <c r="BD283" s="488"/>
      <c r="BE283" s="488"/>
      <c r="BF283" s="488"/>
      <c r="BG283" s="488"/>
      <c r="BH283" s="488"/>
      <c r="BI283" s="488"/>
      <c r="BJ283" s="488"/>
      <c r="BK283" s="488"/>
      <c r="BL283" s="488"/>
      <c r="BM283" s="488"/>
      <c r="BN283" s="488"/>
      <c r="BO283" s="488"/>
      <c r="BP283" s="488"/>
      <c r="BQ283" s="488"/>
      <c r="BR283" s="488"/>
      <c r="BS283" s="488"/>
      <c r="BT283" s="488"/>
      <c r="BU283" s="488"/>
      <c r="BV283" s="488"/>
      <c r="BW283" s="488"/>
      <c r="BX283" s="488"/>
      <c r="BY283" s="488"/>
      <c r="BZ283" s="488"/>
      <c r="CA283" s="488"/>
      <c r="CB283" s="488"/>
      <c r="CC283" s="488"/>
      <c r="CD283" s="488"/>
      <c r="CE283" s="488"/>
      <c r="CF283" s="488"/>
      <c r="CG283" s="488"/>
      <c r="CH283" s="488"/>
      <c r="CI283" s="488"/>
      <c r="CJ283" s="488"/>
      <c r="CK283" s="488"/>
      <c r="CL283" s="488"/>
      <c r="CM283" s="488"/>
      <c r="CN283" s="488"/>
      <c r="CO283" s="488"/>
      <c r="CP283" s="488"/>
      <c r="CQ283" s="488"/>
      <c r="CR283" s="488"/>
      <c r="CS283" s="488"/>
      <c r="CT283" s="488"/>
      <c r="CU283" s="488"/>
      <c r="CV283" s="488"/>
      <c r="CW283" s="488"/>
      <c r="CX283" s="488"/>
      <c r="CY283" s="488"/>
      <c r="CZ283" s="488"/>
      <c r="DA283" s="488"/>
      <c r="DB283" s="488"/>
      <c r="DC283" s="488"/>
      <c r="DD283" s="488"/>
      <c r="DE283" s="488"/>
      <c r="DF283" s="488"/>
      <c r="DG283" s="488"/>
      <c r="DH283" s="488"/>
      <c r="DI283" s="488"/>
      <c r="DJ283" s="488"/>
      <c r="DK283" s="488"/>
      <c r="DL283" s="488"/>
      <c r="DM283" s="488"/>
      <c r="DN283" s="488"/>
      <c r="DO283" s="488"/>
      <c r="DP283" s="488"/>
      <c r="DQ283" s="488"/>
      <c r="DR283" s="488"/>
      <c r="DS283" s="488"/>
      <c r="DT283" s="488"/>
      <c r="DU283" s="488"/>
      <c r="DV283" s="488"/>
      <c r="DW283" s="488"/>
      <c r="DX283" s="488"/>
      <c r="DY283" s="488"/>
      <c r="DZ283" s="488"/>
      <c r="EA283" s="488"/>
      <c r="EB283" s="488"/>
      <c r="EC283" s="488"/>
      <c r="ED283" s="488"/>
      <c r="EE283" s="488"/>
      <c r="EF283" s="488"/>
      <c r="EG283" s="488"/>
      <c r="EH283" s="489"/>
    </row>
    <row r="284" spans="1:138" s="490" customFormat="1" ht="18" customHeight="1">
      <c r="A284" s="628">
        <v>276</v>
      </c>
      <c r="B284" s="470" t="s">
        <v>1684</v>
      </c>
      <c r="C284" s="468" t="s">
        <v>648</v>
      </c>
      <c r="D284" s="469">
        <v>1750</v>
      </c>
      <c r="E284" s="381" t="s">
        <v>1691</v>
      </c>
      <c r="F284" s="469" t="s">
        <v>552</v>
      </c>
      <c r="G284" s="381" t="s">
        <v>1692</v>
      </c>
      <c r="H284" s="470" t="s">
        <v>1001</v>
      </c>
      <c r="I284" s="468"/>
      <c r="J284" s="468"/>
      <c r="K284" s="471"/>
      <c r="L284" s="468"/>
      <c r="M284" s="488"/>
      <c r="N284" s="488"/>
      <c r="O284" s="488"/>
      <c r="P284" s="488"/>
      <c r="Q284" s="488"/>
      <c r="R284" s="488"/>
      <c r="S284" s="488"/>
      <c r="T284" s="488"/>
      <c r="U284" s="488"/>
      <c r="V284" s="488"/>
      <c r="W284" s="488"/>
      <c r="X284" s="488"/>
      <c r="Y284" s="488"/>
      <c r="Z284" s="488"/>
      <c r="AA284" s="488"/>
      <c r="AB284" s="488"/>
      <c r="AC284" s="488"/>
      <c r="AD284" s="488"/>
      <c r="AE284" s="488"/>
      <c r="AF284" s="488"/>
      <c r="AG284" s="488"/>
      <c r="AH284" s="488"/>
      <c r="AI284" s="488"/>
      <c r="AJ284" s="488"/>
      <c r="AK284" s="488"/>
      <c r="AL284" s="488"/>
      <c r="AM284" s="488"/>
      <c r="AN284" s="488"/>
      <c r="AO284" s="488"/>
      <c r="AP284" s="488"/>
      <c r="AQ284" s="488"/>
      <c r="AR284" s="488"/>
      <c r="AS284" s="488"/>
      <c r="AT284" s="488"/>
      <c r="AU284" s="488"/>
      <c r="AV284" s="488"/>
      <c r="AW284" s="488"/>
      <c r="AX284" s="488"/>
      <c r="AY284" s="488"/>
      <c r="AZ284" s="488"/>
      <c r="BA284" s="488"/>
      <c r="BB284" s="488"/>
      <c r="BC284" s="488"/>
      <c r="BD284" s="488"/>
      <c r="BE284" s="488"/>
      <c r="BF284" s="488"/>
      <c r="BG284" s="488"/>
      <c r="BH284" s="488"/>
      <c r="BI284" s="488"/>
      <c r="BJ284" s="488"/>
      <c r="BK284" s="488"/>
      <c r="BL284" s="488"/>
      <c r="BM284" s="488"/>
      <c r="BN284" s="488"/>
      <c r="BO284" s="488"/>
      <c r="BP284" s="488"/>
      <c r="BQ284" s="488"/>
      <c r="BR284" s="488"/>
      <c r="BS284" s="488"/>
      <c r="BT284" s="488"/>
      <c r="BU284" s="488"/>
      <c r="BV284" s="488"/>
      <c r="BW284" s="488"/>
      <c r="BX284" s="488"/>
      <c r="BY284" s="488"/>
      <c r="BZ284" s="488"/>
      <c r="CA284" s="488"/>
      <c r="CB284" s="488"/>
      <c r="CC284" s="488"/>
      <c r="CD284" s="488"/>
      <c r="CE284" s="488"/>
      <c r="CF284" s="488"/>
      <c r="CG284" s="488"/>
      <c r="CH284" s="488"/>
      <c r="CI284" s="488"/>
      <c r="CJ284" s="488"/>
      <c r="CK284" s="488"/>
      <c r="CL284" s="488"/>
      <c r="CM284" s="488"/>
      <c r="CN284" s="488"/>
      <c r="CO284" s="488"/>
      <c r="CP284" s="488"/>
      <c r="CQ284" s="488"/>
      <c r="CR284" s="488"/>
      <c r="CS284" s="488"/>
      <c r="CT284" s="488"/>
      <c r="CU284" s="488"/>
      <c r="CV284" s="488"/>
      <c r="CW284" s="488"/>
      <c r="CX284" s="488"/>
      <c r="CY284" s="488"/>
      <c r="CZ284" s="488"/>
      <c r="DA284" s="488"/>
      <c r="DB284" s="488"/>
      <c r="DC284" s="488"/>
      <c r="DD284" s="488"/>
      <c r="DE284" s="488"/>
      <c r="DF284" s="488"/>
      <c r="DG284" s="488"/>
      <c r="DH284" s="488"/>
      <c r="DI284" s="488"/>
      <c r="DJ284" s="488"/>
      <c r="DK284" s="488"/>
      <c r="DL284" s="488"/>
      <c r="DM284" s="488"/>
      <c r="DN284" s="488"/>
      <c r="DO284" s="488"/>
      <c r="DP284" s="488"/>
      <c r="DQ284" s="488"/>
      <c r="DR284" s="488"/>
      <c r="DS284" s="488"/>
      <c r="DT284" s="488"/>
      <c r="DU284" s="488"/>
      <c r="DV284" s="488"/>
      <c r="DW284" s="488"/>
      <c r="DX284" s="488"/>
      <c r="DY284" s="488"/>
      <c r="DZ284" s="488"/>
      <c r="EA284" s="488"/>
      <c r="EB284" s="488"/>
      <c r="EC284" s="488"/>
      <c r="ED284" s="488"/>
      <c r="EE284" s="488"/>
      <c r="EF284" s="488"/>
      <c r="EG284" s="488"/>
      <c r="EH284" s="489"/>
    </row>
    <row r="285" spans="1:138" s="490" customFormat="1" ht="18" customHeight="1">
      <c r="A285" s="628">
        <v>277</v>
      </c>
      <c r="B285" s="470" t="s">
        <v>1684</v>
      </c>
      <c r="C285" s="468" t="s">
        <v>648</v>
      </c>
      <c r="D285" s="469">
        <v>3000</v>
      </c>
      <c r="E285" s="381" t="s">
        <v>1693</v>
      </c>
      <c r="F285" s="469" t="s">
        <v>1694</v>
      </c>
      <c r="G285" s="381" t="s">
        <v>1695</v>
      </c>
      <c r="H285" s="470" t="s">
        <v>983</v>
      </c>
      <c r="I285" s="468"/>
      <c r="J285" s="468"/>
      <c r="K285" s="471"/>
      <c r="L285" s="468"/>
      <c r="M285" s="488"/>
      <c r="N285" s="488"/>
      <c r="O285" s="488"/>
      <c r="P285" s="488"/>
      <c r="Q285" s="488"/>
      <c r="R285" s="488"/>
      <c r="S285" s="488"/>
      <c r="T285" s="488"/>
      <c r="U285" s="488"/>
      <c r="V285" s="488"/>
      <c r="W285" s="488"/>
      <c r="X285" s="488"/>
      <c r="Y285" s="488"/>
      <c r="Z285" s="488"/>
      <c r="AA285" s="488"/>
      <c r="AB285" s="488"/>
      <c r="AC285" s="488"/>
      <c r="AD285" s="488"/>
      <c r="AE285" s="488"/>
      <c r="AF285" s="488"/>
      <c r="AG285" s="488"/>
      <c r="AH285" s="488"/>
      <c r="AI285" s="488"/>
      <c r="AJ285" s="488"/>
      <c r="AK285" s="488"/>
      <c r="AL285" s="488"/>
      <c r="AM285" s="488"/>
      <c r="AN285" s="488"/>
      <c r="AO285" s="488"/>
      <c r="AP285" s="488"/>
      <c r="AQ285" s="488"/>
      <c r="AR285" s="488"/>
      <c r="AS285" s="488"/>
      <c r="AT285" s="488"/>
      <c r="AU285" s="488"/>
      <c r="AV285" s="488"/>
      <c r="AW285" s="488"/>
      <c r="AX285" s="488"/>
      <c r="AY285" s="488"/>
      <c r="AZ285" s="488"/>
      <c r="BA285" s="488"/>
      <c r="BB285" s="488"/>
      <c r="BC285" s="488"/>
      <c r="BD285" s="488"/>
      <c r="BE285" s="488"/>
      <c r="BF285" s="488"/>
      <c r="BG285" s="488"/>
      <c r="BH285" s="488"/>
      <c r="BI285" s="488"/>
      <c r="BJ285" s="488"/>
      <c r="BK285" s="488"/>
      <c r="BL285" s="488"/>
      <c r="BM285" s="488"/>
      <c r="BN285" s="488"/>
      <c r="BO285" s="488"/>
      <c r="BP285" s="488"/>
      <c r="BQ285" s="488"/>
      <c r="BR285" s="488"/>
      <c r="BS285" s="488"/>
      <c r="BT285" s="488"/>
      <c r="BU285" s="488"/>
      <c r="BV285" s="488"/>
      <c r="BW285" s="488"/>
      <c r="BX285" s="488"/>
      <c r="BY285" s="488"/>
      <c r="BZ285" s="488"/>
      <c r="CA285" s="488"/>
      <c r="CB285" s="488"/>
      <c r="CC285" s="488"/>
      <c r="CD285" s="488"/>
      <c r="CE285" s="488"/>
      <c r="CF285" s="488"/>
      <c r="CG285" s="488"/>
      <c r="CH285" s="488"/>
      <c r="CI285" s="488"/>
      <c r="CJ285" s="488"/>
      <c r="CK285" s="488"/>
      <c r="CL285" s="488"/>
      <c r="CM285" s="488"/>
      <c r="CN285" s="488"/>
      <c r="CO285" s="488"/>
      <c r="CP285" s="488"/>
      <c r="CQ285" s="488"/>
      <c r="CR285" s="488"/>
      <c r="CS285" s="488"/>
      <c r="CT285" s="488"/>
      <c r="CU285" s="488"/>
      <c r="CV285" s="488"/>
      <c r="CW285" s="488"/>
      <c r="CX285" s="488"/>
      <c r="CY285" s="488"/>
      <c r="CZ285" s="488"/>
      <c r="DA285" s="488"/>
      <c r="DB285" s="488"/>
      <c r="DC285" s="488"/>
      <c r="DD285" s="488"/>
      <c r="DE285" s="488"/>
      <c r="DF285" s="488"/>
      <c r="DG285" s="488"/>
      <c r="DH285" s="488"/>
      <c r="DI285" s="488"/>
      <c r="DJ285" s="488"/>
      <c r="DK285" s="488"/>
      <c r="DL285" s="488"/>
      <c r="DM285" s="488"/>
      <c r="DN285" s="488"/>
      <c r="DO285" s="488"/>
      <c r="DP285" s="488"/>
      <c r="DQ285" s="488"/>
      <c r="DR285" s="488"/>
      <c r="DS285" s="488"/>
      <c r="DT285" s="488"/>
      <c r="DU285" s="488"/>
      <c r="DV285" s="488"/>
      <c r="DW285" s="488"/>
      <c r="DX285" s="488"/>
      <c r="DY285" s="488"/>
      <c r="DZ285" s="488"/>
      <c r="EA285" s="488"/>
      <c r="EB285" s="488"/>
      <c r="EC285" s="488"/>
      <c r="ED285" s="488"/>
      <c r="EE285" s="488"/>
      <c r="EF285" s="488"/>
      <c r="EG285" s="488"/>
      <c r="EH285" s="489"/>
    </row>
    <row r="286" spans="1:138" s="490" customFormat="1" ht="18" customHeight="1">
      <c r="A286" s="628">
        <v>278</v>
      </c>
      <c r="B286" s="470" t="s">
        <v>1684</v>
      </c>
      <c r="C286" s="468" t="s">
        <v>648</v>
      </c>
      <c r="D286" s="469">
        <v>8667</v>
      </c>
      <c r="E286" s="381" t="s">
        <v>1380</v>
      </c>
      <c r="F286" s="469" t="s">
        <v>1381</v>
      </c>
      <c r="G286" s="381" t="s">
        <v>1696</v>
      </c>
      <c r="H286" s="470" t="s">
        <v>983</v>
      </c>
      <c r="I286" s="468"/>
      <c r="J286" s="468"/>
      <c r="K286" s="471"/>
      <c r="L286" s="468"/>
      <c r="M286" s="488"/>
      <c r="N286" s="488"/>
      <c r="O286" s="488"/>
      <c r="P286" s="488"/>
      <c r="Q286" s="488"/>
      <c r="R286" s="488"/>
      <c r="S286" s="488"/>
      <c r="T286" s="488"/>
      <c r="U286" s="488"/>
      <c r="V286" s="488"/>
      <c r="W286" s="488"/>
      <c r="X286" s="488"/>
      <c r="Y286" s="488"/>
      <c r="Z286" s="488"/>
      <c r="AA286" s="488"/>
      <c r="AB286" s="488"/>
      <c r="AC286" s="488"/>
      <c r="AD286" s="488"/>
      <c r="AE286" s="488"/>
      <c r="AF286" s="488"/>
      <c r="AG286" s="488"/>
      <c r="AH286" s="488"/>
      <c r="AI286" s="488"/>
      <c r="AJ286" s="488"/>
      <c r="AK286" s="488"/>
      <c r="AL286" s="488"/>
      <c r="AM286" s="488"/>
      <c r="AN286" s="488"/>
      <c r="AO286" s="488"/>
      <c r="AP286" s="488"/>
      <c r="AQ286" s="488"/>
      <c r="AR286" s="488"/>
      <c r="AS286" s="488"/>
      <c r="AT286" s="488"/>
      <c r="AU286" s="488"/>
      <c r="AV286" s="488"/>
      <c r="AW286" s="488"/>
      <c r="AX286" s="488"/>
      <c r="AY286" s="488"/>
      <c r="AZ286" s="488"/>
      <c r="BA286" s="488"/>
      <c r="BB286" s="488"/>
      <c r="BC286" s="488"/>
      <c r="BD286" s="488"/>
      <c r="BE286" s="488"/>
      <c r="BF286" s="488"/>
      <c r="BG286" s="488"/>
      <c r="BH286" s="488"/>
      <c r="BI286" s="488"/>
      <c r="BJ286" s="488"/>
      <c r="BK286" s="488"/>
      <c r="BL286" s="488"/>
      <c r="BM286" s="488"/>
      <c r="BN286" s="488"/>
      <c r="BO286" s="488"/>
      <c r="BP286" s="488"/>
      <c r="BQ286" s="488"/>
      <c r="BR286" s="488"/>
      <c r="BS286" s="488"/>
      <c r="BT286" s="488"/>
      <c r="BU286" s="488"/>
      <c r="BV286" s="488"/>
      <c r="BW286" s="488"/>
      <c r="BX286" s="488"/>
      <c r="BY286" s="488"/>
      <c r="BZ286" s="488"/>
      <c r="CA286" s="488"/>
      <c r="CB286" s="488"/>
      <c r="CC286" s="488"/>
      <c r="CD286" s="488"/>
      <c r="CE286" s="488"/>
      <c r="CF286" s="488"/>
      <c r="CG286" s="488"/>
      <c r="CH286" s="488"/>
      <c r="CI286" s="488"/>
      <c r="CJ286" s="488"/>
      <c r="CK286" s="488"/>
      <c r="CL286" s="488"/>
      <c r="CM286" s="488"/>
      <c r="CN286" s="488"/>
      <c r="CO286" s="488"/>
      <c r="CP286" s="488"/>
      <c r="CQ286" s="488"/>
      <c r="CR286" s="488"/>
      <c r="CS286" s="488"/>
      <c r="CT286" s="488"/>
      <c r="CU286" s="488"/>
      <c r="CV286" s="488"/>
      <c r="CW286" s="488"/>
      <c r="CX286" s="488"/>
      <c r="CY286" s="488"/>
      <c r="CZ286" s="488"/>
      <c r="DA286" s="488"/>
      <c r="DB286" s="488"/>
      <c r="DC286" s="488"/>
      <c r="DD286" s="488"/>
      <c r="DE286" s="488"/>
      <c r="DF286" s="488"/>
      <c r="DG286" s="488"/>
      <c r="DH286" s="488"/>
      <c r="DI286" s="488"/>
      <c r="DJ286" s="488"/>
      <c r="DK286" s="488"/>
      <c r="DL286" s="488"/>
      <c r="DM286" s="488"/>
      <c r="DN286" s="488"/>
      <c r="DO286" s="488"/>
      <c r="DP286" s="488"/>
      <c r="DQ286" s="488"/>
      <c r="DR286" s="488"/>
      <c r="DS286" s="488"/>
      <c r="DT286" s="488"/>
      <c r="DU286" s="488"/>
      <c r="DV286" s="488"/>
      <c r="DW286" s="488"/>
      <c r="DX286" s="488"/>
      <c r="DY286" s="488"/>
      <c r="DZ286" s="488"/>
      <c r="EA286" s="488"/>
      <c r="EB286" s="488"/>
      <c r="EC286" s="488"/>
      <c r="ED286" s="488"/>
      <c r="EE286" s="488"/>
      <c r="EF286" s="488"/>
      <c r="EG286" s="488"/>
      <c r="EH286" s="489"/>
    </row>
    <row r="287" spans="1:138" s="490" customFormat="1" ht="18" customHeight="1">
      <c r="A287" s="628">
        <v>279</v>
      </c>
      <c r="B287" s="470" t="s">
        <v>1684</v>
      </c>
      <c r="C287" s="468" t="s">
        <v>648</v>
      </c>
      <c r="D287" s="469">
        <v>2000</v>
      </c>
      <c r="E287" s="381" t="s">
        <v>1697</v>
      </c>
      <c r="F287" s="469" t="s">
        <v>1698</v>
      </c>
      <c r="G287" s="381" t="s">
        <v>1699</v>
      </c>
      <c r="H287" s="470" t="s">
        <v>979</v>
      </c>
      <c r="I287" s="468"/>
      <c r="J287" s="468"/>
      <c r="K287" s="471"/>
      <c r="L287" s="468"/>
      <c r="M287" s="488"/>
      <c r="N287" s="488"/>
      <c r="O287" s="488"/>
      <c r="P287" s="488"/>
      <c r="Q287" s="488"/>
      <c r="R287" s="488"/>
      <c r="S287" s="488"/>
      <c r="T287" s="488"/>
      <c r="U287" s="488"/>
      <c r="V287" s="488"/>
      <c r="W287" s="488"/>
      <c r="X287" s="488"/>
      <c r="Y287" s="488"/>
      <c r="Z287" s="488"/>
      <c r="AA287" s="488"/>
      <c r="AB287" s="488"/>
      <c r="AC287" s="488"/>
      <c r="AD287" s="488"/>
      <c r="AE287" s="488"/>
      <c r="AF287" s="488"/>
      <c r="AG287" s="488"/>
      <c r="AH287" s="488"/>
      <c r="AI287" s="488"/>
      <c r="AJ287" s="488"/>
      <c r="AK287" s="488"/>
      <c r="AL287" s="488"/>
      <c r="AM287" s="488"/>
      <c r="AN287" s="488"/>
      <c r="AO287" s="488"/>
      <c r="AP287" s="488"/>
      <c r="AQ287" s="488"/>
      <c r="AR287" s="488"/>
      <c r="AS287" s="488"/>
      <c r="AT287" s="488"/>
      <c r="AU287" s="488"/>
      <c r="AV287" s="488"/>
      <c r="AW287" s="488"/>
      <c r="AX287" s="488"/>
      <c r="AY287" s="488"/>
      <c r="AZ287" s="488"/>
      <c r="BA287" s="488"/>
      <c r="BB287" s="488"/>
      <c r="BC287" s="488"/>
      <c r="BD287" s="488"/>
      <c r="BE287" s="488"/>
      <c r="BF287" s="488"/>
      <c r="BG287" s="488"/>
      <c r="BH287" s="488"/>
      <c r="BI287" s="488"/>
      <c r="BJ287" s="488"/>
      <c r="BK287" s="488"/>
      <c r="BL287" s="488"/>
      <c r="BM287" s="488"/>
      <c r="BN287" s="488"/>
      <c r="BO287" s="488"/>
      <c r="BP287" s="488"/>
      <c r="BQ287" s="488"/>
      <c r="BR287" s="488"/>
      <c r="BS287" s="488"/>
      <c r="BT287" s="488"/>
      <c r="BU287" s="488"/>
      <c r="BV287" s="488"/>
      <c r="BW287" s="488"/>
      <c r="BX287" s="488"/>
      <c r="BY287" s="488"/>
      <c r="BZ287" s="488"/>
      <c r="CA287" s="488"/>
      <c r="CB287" s="488"/>
      <c r="CC287" s="488"/>
      <c r="CD287" s="488"/>
      <c r="CE287" s="488"/>
      <c r="CF287" s="488"/>
      <c r="CG287" s="488"/>
      <c r="CH287" s="488"/>
      <c r="CI287" s="488"/>
      <c r="CJ287" s="488"/>
      <c r="CK287" s="488"/>
      <c r="CL287" s="488"/>
      <c r="CM287" s="488"/>
      <c r="CN287" s="488"/>
      <c r="CO287" s="488"/>
      <c r="CP287" s="488"/>
      <c r="CQ287" s="488"/>
      <c r="CR287" s="488"/>
      <c r="CS287" s="488"/>
      <c r="CT287" s="488"/>
      <c r="CU287" s="488"/>
      <c r="CV287" s="488"/>
      <c r="CW287" s="488"/>
      <c r="CX287" s="488"/>
      <c r="CY287" s="488"/>
      <c r="CZ287" s="488"/>
      <c r="DA287" s="488"/>
      <c r="DB287" s="488"/>
      <c r="DC287" s="488"/>
      <c r="DD287" s="488"/>
      <c r="DE287" s="488"/>
      <c r="DF287" s="488"/>
      <c r="DG287" s="488"/>
      <c r="DH287" s="488"/>
      <c r="DI287" s="488"/>
      <c r="DJ287" s="488"/>
      <c r="DK287" s="488"/>
      <c r="DL287" s="488"/>
      <c r="DM287" s="488"/>
      <c r="DN287" s="488"/>
      <c r="DO287" s="488"/>
      <c r="DP287" s="488"/>
      <c r="DQ287" s="488"/>
      <c r="DR287" s="488"/>
      <c r="DS287" s="488"/>
      <c r="DT287" s="488"/>
      <c r="DU287" s="488"/>
      <c r="DV287" s="488"/>
      <c r="DW287" s="488"/>
      <c r="DX287" s="488"/>
      <c r="DY287" s="488"/>
      <c r="DZ287" s="488"/>
      <c r="EA287" s="488"/>
      <c r="EB287" s="488"/>
      <c r="EC287" s="488"/>
      <c r="ED287" s="488"/>
      <c r="EE287" s="488"/>
      <c r="EF287" s="488"/>
      <c r="EG287" s="488"/>
      <c r="EH287" s="489"/>
    </row>
    <row r="288" spans="1:138" s="490" customFormat="1" ht="18" customHeight="1">
      <c r="A288" s="628">
        <v>280</v>
      </c>
      <c r="B288" s="470" t="s">
        <v>1700</v>
      </c>
      <c r="C288" s="468" t="s">
        <v>648</v>
      </c>
      <c r="D288" s="469">
        <v>3000</v>
      </c>
      <c r="E288" s="381" t="s">
        <v>1701</v>
      </c>
      <c r="F288" s="469" t="s">
        <v>1702</v>
      </c>
      <c r="G288" s="381" t="s">
        <v>1703</v>
      </c>
      <c r="H288" s="470" t="s">
        <v>983</v>
      </c>
      <c r="I288" s="468"/>
      <c r="J288" s="468"/>
      <c r="K288" s="471"/>
      <c r="L288" s="468"/>
      <c r="M288" s="488"/>
      <c r="N288" s="488"/>
      <c r="O288" s="488"/>
      <c r="P288" s="488"/>
      <c r="Q288" s="488"/>
      <c r="R288" s="488"/>
      <c r="S288" s="488"/>
      <c r="T288" s="488"/>
      <c r="U288" s="488"/>
      <c r="V288" s="488"/>
      <c r="W288" s="488"/>
      <c r="X288" s="488"/>
      <c r="Y288" s="488"/>
      <c r="Z288" s="488"/>
      <c r="AA288" s="488"/>
      <c r="AB288" s="488"/>
      <c r="AC288" s="488"/>
      <c r="AD288" s="488"/>
      <c r="AE288" s="488"/>
      <c r="AF288" s="488"/>
      <c r="AG288" s="488"/>
      <c r="AH288" s="488"/>
      <c r="AI288" s="488"/>
      <c r="AJ288" s="488"/>
      <c r="AK288" s="488"/>
      <c r="AL288" s="488"/>
      <c r="AM288" s="488"/>
      <c r="AN288" s="488"/>
      <c r="AO288" s="488"/>
      <c r="AP288" s="488"/>
      <c r="AQ288" s="488"/>
      <c r="AR288" s="488"/>
      <c r="AS288" s="488"/>
      <c r="AT288" s="488"/>
      <c r="AU288" s="488"/>
      <c r="AV288" s="488"/>
      <c r="AW288" s="488"/>
      <c r="AX288" s="488"/>
      <c r="AY288" s="488"/>
      <c r="AZ288" s="488"/>
      <c r="BA288" s="488"/>
      <c r="BB288" s="488"/>
      <c r="BC288" s="488"/>
      <c r="BD288" s="488"/>
      <c r="BE288" s="488"/>
      <c r="BF288" s="488"/>
      <c r="BG288" s="488"/>
      <c r="BH288" s="488"/>
      <c r="BI288" s="488"/>
      <c r="BJ288" s="488"/>
      <c r="BK288" s="488"/>
      <c r="BL288" s="488"/>
      <c r="BM288" s="488"/>
      <c r="BN288" s="488"/>
      <c r="BO288" s="488"/>
      <c r="BP288" s="488"/>
      <c r="BQ288" s="488"/>
      <c r="BR288" s="488"/>
      <c r="BS288" s="488"/>
      <c r="BT288" s="488"/>
      <c r="BU288" s="488"/>
      <c r="BV288" s="488"/>
      <c r="BW288" s="488"/>
      <c r="BX288" s="488"/>
      <c r="BY288" s="488"/>
      <c r="BZ288" s="488"/>
      <c r="CA288" s="488"/>
      <c r="CB288" s="488"/>
      <c r="CC288" s="488"/>
      <c r="CD288" s="488"/>
      <c r="CE288" s="488"/>
      <c r="CF288" s="488"/>
      <c r="CG288" s="488"/>
      <c r="CH288" s="488"/>
      <c r="CI288" s="488"/>
      <c r="CJ288" s="488"/>
      <c r="CK288" s="488"/>
      <c r="CL288" s="488"/>
      <c r="CM288" s="488"/>
      <c r="CN288" s="488"/>
      <c r="CO288" s="488"/>
      <c r="CP288" s="488"/>
      <c r="CQ288" s="488"/>
      <c r="CR288" s="488"/>
      <c r="CS288" s="488"/>
      <c r="CT288" s="488"/>
      <c r="CU288" s="488"/>
      <c r="CV288" s="488"/>
      <c r="CW288" s="488"/>
      <c r="CX288" s="488"/>
      <c r="CY288" s="488"/>
      <c r="CZ288" s="488"/>
      <c r="DA288" s="488"/>
      <c r="DB288" s="488"/>
      <c r="DC288" s="488"/>
      <c r="DD288" s="488"/>
      <c r="DE288" s="488"/>
      <c r="DF288" s="488"/>
      <c r="DG288" s="488"/>
      <c r="DH288" s="488"/>
      <c r="DI288" s="488"/>
      <c r="DJ288" s="488"/>
      <c r="DK288" s="488"/>
      <c r="DL288" s="488"/>
      <c r="DM288" s="488"/>
      <c r="DN288" s="488"/>
      <c r="DO288" s="488"/>
      <c r="DP288" s="488"/>
      <c r="DQ288" s="488"/>
      <c r="DR288" s="488"/>
      <c r="DS288" s="488"/>
      <c r="DT288" s="488"/>
      <c r="DU288" s="488"/>
      <c r="DV288" s="488"/>
      <c r="DW288" s="488"/>
      <c r="DX288" s="488"/>
      <c r="DY288" s="488"/>
      <c r="DZ288" s="488"/>
      <c r="EA288" s="488"/>
      <c r="EB288" s="488"/>
      <c r="EC288" s="488"/>
      <c r="ED288" s="488"/>
      <c r="EE288" s="488"/>
      <c r="EF288" s="488"/>
      <c r="EG288" s="488"/>
      <c r="EH288" s="489"/>
    </row>
    <row r="289" spans="1:138" s="490" customFormat="1" ht="18" customHeight="1">
      <c r="A289" s="628">
        <v>281</v>
      </c>
      <c r="B289" s="470" t="s">
        <v>1700</v>
      </c>
      <c r="C289" s="468" t="s">
        <v>648</v>
      </c>
      <c r="D289" s="469">
        <v>5000</v>
      </c>
      <c r="E289" s="381" t="s">
        <v>1704</v>
      </c>
      <c r="F289" s="469" t="s">
        <v>1705</v>
      </c>
      <c r="G289" s="381" t="s">
        <v>1706</v>
      </c>
      <c r="H289" s="470" t="s">
        <v>979</v>
      </c>
      <c r="I289" s="468"/>
      <c r="J289" s="468"/>
      <c r="K289" s="471"/>
      <c r="L289" s="468"/>
      <c r="M289" s="488"/>
      <c r="N289" s="488"/>
      <c r="O289" s="488"/>
      <c r="P289" s="488"/>
      <c r="Q289" s="488"/>
      <c r="R289" s="488"/>
      <c r="S289" s="488"/>
      <c r="T289" s="488"/>
      <c r="U289" s="488"/>
      <c r="V289" s="488"/>
      <c r="W289" s="488"/>
      <c r="X289" s="488"/>
      <c r="Y289" s="488"/>
      <c r="Z289" s="488"/>
      <c r="AA289" s="488"/>
      <c r="AB289" s="488"/>
      <c r="AC289" s="488"/>
      <c r="AD289" s="488"/>
      <c r="AE289" s="488"/>
      <c r="AF289" s="488"/>
      <c r="AG289" s="488"/>
      <c r="AH289" s="488"/>
      <c r="AI289" s="488"/>
      <c r="AJ289" s="488"/>
      <c r="AK289" s="488"/>
      <c r="AL289" s="488"/>
      <c r="AM289" s="488"/>
      <c r="AN289" s="488"/>
      <c r="AO289" s="488"/>
      <c r="AP289" s="488"/>
      <c r="AQ289" s="488"/>
      <c r="AR289" s="488"/>
      <c r="AS289" s="488"/>
      <c r="AT289" s="488"/>
      <c r="AU289" s="488"/>
      <c r="AV289" s="488"/>
      <c r="AW289" s="488"/>
      <c r="AX289" s="488"/>
      <c r="AY289" s="488"/>
      <c r="AZ289" s="488"/>
      <c r="BA289" s="488"/>
      <c r="BB289" s="488"/>
      <c r="BC289" s="488"/>
      <c r="BD289" s="488"/>
      <c r="BE289" s="488"/>
      <c r="BF289" s="488"/>
      <c r="BG289" s="488"/>
      <c r="BH289" s="488"/>
      <c r="BI289" s="488"/>
      <c r="BJ289" s="488"/>
      <c r="BK289" s="488"/>
      <c r="BL289" s="488"/>
      <c r="BM289" s="488"/>
      <c r="BN289" s="488"/>
      <c r="BO289" s="488"/>
      <c r="BP289" s="488"/>
      <c r="BQ289" s="488"/>
      <c r="BR289" s="488"/>
      <c r="BS289" s="488"/>
      <c r="BT289" s="488"/>
      <c r="BU289" s="488"/>
      <c r="BV289" s="488"/>
      <c r="BW289" s="488"/>
      <c r="BX289" s="488"/>
      <c r="BY289" s="488"/>
      <c r="BZ289" s="488"/>
      <c r="CA289" s="488"/>
      <c r="CB289" s="488"/>
      <c r="CC289" s="488"/>
      <c r="CD289" s="488"/>
      <c r="CE289" s="488"/>
      <c r="CF289" s="488"/>
      <c r="CG289" s="488"/>
      <c r="CH289" s="488"/>
      <c r="CI289" s="488"/>
      <c r="CJ289" s="488"/>
      <c r="CK289" s="488"/>
      <c r="CL289" s="488"/>
      <c r="CM289" s="488"/>
      <c r="CN289" s="488"/>
      <c r="CO289" s="488"/>
      <c r="CP289" s="488"/>
      <c r="CQ289" s="488"/>
      <c r="CR289" s="488"/>
      <c r="CS289" s="488"/>
      <c r="CT289" s="488"/>
      <c r="CU289" s="488"/>
      <c r="CV289" s="488"/>
      <c r="CW289" s="488"/>
      <c r="CX289" s="488"/>
      <c r="CY289" s="488"/>
      <c r="CZ289" s="488"/>
      <c r="DA289" s="488"/>
      <c r="DB289" s="488"/>
      <c r="DC289" s="488"/>
      <c r="DD289" s="488"/>
      <c r="DE289" s="488"/>
      <c r="DF289" s="488"/>
      <c r="DG289" s="488"/>
      <c r="DH289" s="488"/>
      <c r="DI289" s="488"/>
      <c r="DJ289" s="488"/>
      <c r="DK289" s="488"/>
      <c r="DL289" s="488"/>
      <c r="DM289" s="488"/>
      <c r="DN289" s="488"/>
      <c r="DO289" s="488"/>
      <c r="DP289" s="488"/>
      <c r="DQ289" s="488"/>
      <c r="DR289" s="488"/>
      <c r="DS289" s="488"/>
      <c r="DT289" s="488"/>
      <c r="DU289" s="488"/>
      <c r="DV289" s="488"/>
      <c r="DW289" s="488"/>
      <c r="DX289" s="488"/>
      <c r="DY289" s="488"/>
      <c r="DZ289" s="488"/>
      <c r="EA289" s="488"/>
      <c r="EB289" s="488"/>
      <c r="EC289" s="488"/>
      <c r="ED289" s="488"/>
      <c r="EE289" s="488"/>
      <c r="EF289" s="488"/>
      <c r="EG289" s="488"/>
      <c r="EH289" s="489"/>
    </row>
    <row r="290" spans="1:138" s="490" customFormat="1" ht="18" customHeight="1">
      <c r="A290" s="628">
        <v>282</v>
      </c>
      <c r="B290" s="470" t="s">
        <v>1700</v>
      </c>
      <c r="C290" s="468" t="s">
        <v>648</v>
      </c>
      <c r="D290" s="469">
        <v>3000</v>
      </c>
      <c r="E290" s="381" t="s">
        <v>1707</v>
      </c>
      <c r="F290" s="469" t="s">
        <v>1708</v>
      </c>
      <c r="G290" s="381" t="s">
        <v>1709</v>
      </c>
      <c r="H290" s="470" t="s">
        <v>979</v>
      </c>
      <c r="I290" s="468"/>
      <c r="J290" s="468"/>
      <c r="K290" s="471"/>
      <c r="L290" s="468"/>
      <c r="M290" s="488"/>
      <c r="N290" s="488"/>
      <c r="O290" s="488"/>
      <c r="P290" s="488"/>
      <c r="Q290" s="488"/>
      <c r="R290" s="488"/>
      <c r="S290" s="488"/>
      <c r="T290" s="488"/>
      <c r="U290" s="488"/>
      <c r="V290" s="488"/>
      <c r="W290" s="488"/>
      <c r="X290" s="488"/>
      <c r="Y290" s="488"/>
      <c r="Z290" s="488"/>
      <c r="AA290" s="488"/>
      <c r="AB290" s="488"/>
      <c r="AC290" s="488"/>
      <c r="AD290" s="488"/>
      <c r="AE290" s="488"/>
      <c r="AF290" s="488"/>
      <c r="AG290" s="488"/>
      <c r="AH290" s="488"/>
      <c r="AI290" s="488"/>
      <c r="AJ290" s="488"/>
      <c r="AK290" s="488"/>
      <c r="AL290" s="488"/>
      <c r="AM290" s="488"/>
      <c r="AN290" s="488"/>
      <c r="AO290" s="488"/>
      <c r="AP290" s="488"/>
      <c r="AQ290" s="488"/>
      <c r="AR290" s="488"/>
      <c r="AS290" s="488"/>
      <c r="AT290" s="488"/>
      <c r="AU290" s="488"/>
      <c r="AV290" s="488"/>
      <c r="AW290" s="488"/>
      <c r="AX290" s="488"/>
      <c r="AY290" s="488"/>
      <c r="AZ290" s="488"/>
      <c r="BA290" s="488"/>
      <c r="BB290" s="488"/>
      <c r="BC290" s="488"/>
      <c r="BD290" s="488"/>
      <c r="BE290" s="488"/>
      <c r="BF290" s="488"/>
      <c r="BG290" s="488"/>
      <c r="BH290" s="488"/>
      <c r="BI290" s="488"/>
      <c r="BJ290" s="488"/>
      <c r="BK290" s="488"/>
      <c r="BL290" s="488"/>
      <c r="BM290" s="488"/>
      <c r="BN290" s="488"/>
      <c r="BO290" s="488"/>
      <c r="BP290" s="488"/>
      <c r="BQ290" s="488"/>
      <c r="BR290" s="488"/>
      <c r="BS290" s="488"/>
      <c r="BT290" s="488"/>
      <c r="BU290" s="488"/>
      <c r="BV290" s="488"/>
      <c r="BW290" s="488"/>
      <c r="BX290" s="488"/>
      <c r="BY290" s="488"/>
      <c r="BZ290" s="488"/>
      <c r="CA290" s="488"/>
      <c r="CB290" s="488"/>
      <c r="CC290" s="488"/>
      <c r="CD290" s="488"/>
      <c r="CE290" s="488"/>
      <c r="CF290" s="488"/>
      <c r="CG290" s="488"/>
      <c r="CH290" s="488"/>
      <c r="CI290" s="488"/>
      <c r="CJ290" s="488"/>
      <c r="CK290" s="488"/>
      <c r="CL290" s="488"/>
      <c r="CM290" s="488"/>
      <c r="CN290" s="488"/>
      <c r="CO290" s="488"/>
      <c r="CP290" s="488"/>
      <c r="CQ290" s="488"/>
      <c r="CR290" s="488"/>
      <c r="CS290" s="488"/>
      <c r="CT290" s="488"/>
      <c r="CU290" s="488"/>
      <c r="CV290" s="488"/>
      <c r="CW290" s="488"/>
      <c r="CX290" s="488"/>
      <c r="CY290" s="488"/>
      <c r="CZ290" s="488"/>
      <c r="DA290" s="488"/>
      <c r="DB290" s="488"/>
      <c r="DC290" s="488"/>
      <c r="DD290" s="488"/>
      <c r="DE290" s="488"/>
      <c r="DF290" s="488"/>
      <c r="DG290" s="488"/>
      <c r="DH290" s="488"/>
      <c r="DI290" s="488"/>
      <c r="DJ290" s="488"/>
      <c r="DK290" s="488"/>
      <c r="DL290" s="488"/>
      <c r="DM290" s="488"/>
      <c r="DN290" s="488"/>
      <c r="DO290" s="488"/>
      <c r="DP290" s="488"/>
      <c r="DQ290" s="488"/>
      <c r="DR290" s="488"/>
      <c r="DS290" s="488"/>
      <c r="DT290" s="488"/>
      <c r="DU290" s="488"/>
      <c r="DV290" s="488"/>
      <c r="DW290" s="488"/>
      <c r="DX290" s="488"/>
      <c r="DY290" s="488"/>
      <c r="DZ290" s="488"/>
      <c r="EA290" s="488"/>
      <c r="EB290" s="488"/>
      <c r="EC290" s="488"/>
      <c r="ED290" s="488"/>
      <c r="EE290" s="488"/>
      <c r="EF290" s="488"/>
      <c r="EG290" s="488"/>
      <c r="EH290" s="489"/>
    </row>
    <row r="291" spans="1:138" s="490" customFormat="1" ht="18" customHeight="1">
      <c r="A291" s="628">
        <v>283</v>
      </c>
      <c r="B291" s="470" t="s">
        <v>1700</v>
      </c>
      <c r="C291" s="468" t="s">
        <v>648</v>
      </c>
      <c r="D291" s="469">
        <v>3000</v>
      </c>
      <c r="E291" s="381" t="s">
        <v>1710</v>
      </c>
      <c r="F291" s="469" t="s">
        <v>1711</v>
      </c>
      <c r="G291" s="381" t="s">
        <v>1712</v>
      </c>
      <c r="H291" s="470" t="s">
        <v>979</v>
      </c>
      <c r="I291" s="468"/>
      <c r="J291" s="468"/>
      <c r="K291" s="471"/>
      <c r="L291" s="468"/>
      <c r="M291" s="488"/>
      <c r="N291" s="488"/>
      <c r="O291" s="488"/>
      <c r="P291" s="488"/>
      <c r="Q291" s="488"/>
      <c r="R291" s="488"/>
      <c r="S291" s="488"/>
      <c r="T291" s="488"/>
      <c r="U291" s="488"/>
      <c r="V291" s="488"/>
      <c r="W291" s="488"/>
      <c r="X291" s="488"/>
      <c r="Y291" s="488"/>
      <c r="Z291" s="488"/>
      <c r="AA291" s="488"/>
      <c r="AB291" s="488"/>
      <c r="AC291" s="488"/>
      <c r="AD291" s="488"/>
      <c r="AE291" s="488"/>
      <c r="AF291" s="488"/>
      <c r="AG291" s="488"/>
      <c r="AH291" s="488"/>
      <c r="AI291" s="488"/>
      <c r="AJ291" s="488"/>
      <c r="AK291" s="488"/>
      <c r="AL291" s="488"/>
      <c r="AM291" s="488"/>
      <c r="AN291" s="488"/>
      <c r="AO291" s="488"/>
      <c r="AP291" s="488"/>
      <c r="AQ291" s="488"/>
      <c r="AR291" s="488"/>
      <c r="AS291" s="488"/>
      <c r="AT291" s="488"/>
      <c r="AU291" s="488"/>
      <c r="AV291" s="488"/>
      <c r="AW291" s="488"/>
      <c r="AX291" s="488"/>
      <c r="AY291" s="488"/>
      <c r="AZ291" s="488"/>
      <c r="BA291" s="488"/>
      <c r="BB291" s="488"/>
      <c r="BC291" s="488"/>
      <c r="BD291" s="488"/>
      <c r="BE291" s="488"/>
      <c r="BF291" s="488"/>
      <c r="BG291" s="488"/>
      <c r="BH291" s="488"/>
      <c r="BI291" s="488"/>
      <c r="BJ291" s="488"/>
      <c r="BK291" s="488"/>
      <c r="BL291" s="488"/>
      <c r="BM291" s="488"/>
      <c r="BN291" s="488"/>
      <c r="BO291" s="488"/>
      <c r="BP291" s="488"/>
      <c r="BQ291" s="488"/>
      <c r="BR291" s="488"/>
      <c r="BS291" s="488"/>
      <c r="BT291" s="488"/>
      <c r="BU291" s="488"/>
      <c r="BV291" s="488"/>
      <c r="BW291" s="488"/>
      <c r="BX291" s="488"/>
      <c r="BY291" s="488"/>
      <c r="BZ291" s="488"/>
      <c r="CA291" s="488"/>
      <c r="CB291" s="488"/>
      <c r="CC291" s="488"/>
      <c r="CD291" s="488"/>
      <c r="CE291" s="488"/>
      <c r="CF291" s="488"/>
      <c r="CG291" s="488"/>
      <c r="CH291" s="488"/>
      <c r="CI291" s="488"/>
      <c r="CJ291" s="488"/>
      <c r="CK291" s="488"/>
      <c r="CL291" s="488"/>
      <c r="CM291" s="488"/>
      <c r="CN291" s="488"/>
      <c r="CO291" s="488"/>
      <c r="CP291" s="488"/>
      <c r="CQ291" s="488"/>
      <c r="CR291" s="488"/>
      <c r="CS291" s="488"/>
      <c r="CT291" s="488"/>
      <c r="CU291" s="488"/>
      <c r="CV291" s="488"/>
      <c r="CW291" s="488"/>
      <c r="CX291" s="488"/>
      <c r="CY291" s="488"/>
      <c r="CZ291" s="488"/>
      <c r="DA291" s="488"/>
      <c r="DB291" s="488"/>
      <c r="DC291" s="488"/>
      <c r="DD291" s="488"/>
      <c r="DE291" s="488"/>
      <c r="DF291" s="488"/>
      <c r="DG291" s="488"/>
      <c r="DH291" s="488"/>
      <c r="DI291" s="488"/>
      <c r="DJ291" s="488"/>
      <c r="DK291" s="488"/>
      <c r="DL291" s="488"/>
      <c r="DM291" s="488"/>
      <c r="DN291" s="488"/>
      <c r="DO291" s="488"/>
      <c r="DP291" s="488"/>
      <c r="DQ291" s="488"/>
      <c r="DR291" s="488"/>
      <c r="DS291" s="488"/>
      <c r="DT291" s="488"/>
      <c r="DU291" s="488"/>
      <c r="DV291" s="488"/>
      <c r="DW291" s="488"/>
      <c r="DX291" s="488"/>
      <c r="DY291" s="488"/>
      <c r="DZ291" s="488"/>
      <c r="EA291" s="488"/>
      <c r="EB291" s="488"/>
      <c r="EC291" s="488"/>
      <c r="ED291" s="488"/>
      <c r="EE291" s="488"/>
      <c r="EF291" s="488"/>
      <c r="EG291" s="488"/>
      <c r="EH291" s="489"/>
    </row>
    <row r="292" spans="1:138" s="490" customFormat="1" ht="18" customHeight="1">
      <c r="A292" s="628">
        <v>284</v>
      </c>
      <c r="B292" s="470" t="s">
        <v>1700</v>
      </c>
      <c r="C292" s="468" t="s">
        <v>648</v>
      </c>
      <c r="D292" s="469">
        <v>4000</v>
      </c>
      <c r="E292" s="381" t="s">
        <v>1713</v>
      </c>
      <c r="F292" s="469" t="s">
        <v>1714</v>
      </c>
      <c r="G292" s="381" t="s">
        <v>1715</v>
      </c>
      <c r="H292" s="470" t="s">
        <v>979</v>
      </c>
      <c r="I292" s="468"/>
      <c r="J292" s="468"/>
      <c r="K292" s="471"/>
      <c r="L292" s="468"/>
      <c r="M292" s="488"/>
      <c r="N292" s="488"/>
      <c r="O292" s="488"/>
      <c r="P292" s="488"/>
      <c r="Q292" s="488"/>
      <c r="R292" s="488"/>
      <c r="S292" s="488"/>
      <c r="T292" s="488"/>
      <c r="U292" s="488"/>
      <c r="V292" s="488"/>
      <c r="W292" s="488"/>
      <c r="X292" s="488"/>
      <c r="Y292" s="488"/>
      <c r="Z292" s="488"/>
      <c r="AA292" s="488"/>
      <c r="AB292" s="488"/>
      <c r="AC292" s="488"/>
      <c r="AD292" s="488"/>
      <c r="AE292" s="488"/>
      <c r="AF292" s="488"/>
      <c r="AG292" s="488"/>
      <c r="AH292" s="488"/>
      <c r="AI292" s="488"/>
      <c r="AJ292" s="488"/>
      <c r="AK292" s="488"/>
      <c r="AL292" s="488"/>
      <c r="AM292" s="488"/>
      <c r="AN292" s="488"/>
      <c r="AO292" s="488"/>
      <c r="AP292" s="488"/>
      <c r="AQ292" s="488"/>
      <c r="AR292" s="488"/>
      <c r="AS292" s="488"/>
      <c r="AT292" s="488"/>
      <c r="AU292" s="488"/>
      <c r="AV292" s="488"/>
      <c r="AW292" s="488"/>
      <c r="AX292" s="488"/>
      <c r="AY292" s="488"/>
      <c r="AZ292" s="488"/>
      <c r="BA292" s="488"/>
      <c r="BB292" s="488"/>
      <c r="BC292" s="488"/>
      <c r="BD292" s="488"/>
      <c r="BE292" s="488"/>
      <c r="BF292" s="488"/>
      <c r="BG292" s="488"/>
      <c r="BH292" s="488"/>
      <c r="BI292" s="488"/>
      <c r="BJ292" s="488"/>
      <c r="BK292" s="488"/>
      <c r="BL292" s="488"/>
      <c r="BM292" s="488"/>
      <c r="BN292" s="488"/>
      <c r="BO292" s="488"/>
      <c r="BP292" s="488"/>
      <c r="BQ292" s="488"/>
      <c r="BR292" s="488"/>
      <c r="BS292" s="488"/>
      <c r="BT292" s="488"/>
      <c r="BU292" s="488"/>
      <c r="BV292" s="488"/>
      <c r="BW292" s="488"/>
      <c r="BX292" s="488"/>
      <c r="BY292" s="488"/>
      <c r="BZ292" s="488"/>
      <c r="CA292" s="488"/>
      <c r="CB292" s="488"/>
      <c r="CC292" s="488"/>
      <c r="CD292" s="488"/>
      <c r="CE292" s="488"/>
      <c r="CF292" s="488"/>
      <c r="CG292" s="488"/>
      <c r="CH292" s="488"/>
      <c r="CI292" s="488"/>
      <c r="CJ292" s="488"/>
      <c r="CK292" s="488"/>
      <c r="CL292" s="488"/>
      <c r="CM292" s="488"/>
      <c r="CN292" s="488"/>
      <c r="CO292" s="488"/>
      <c r="CP292" s="488"/>
      <c r="CQ292" s="488"/>
      <c r="CR292" s="488"/>
      <c r="CS292" s="488"/>
      <c r="CT292" s="488"/>
      <c r="CU292" s="488"/>
      <c r="CV292" s="488"/>
      <c r="CW292" s="488"/>
      <c r="CX292" s="488"/>
      <c r="CY292" s="488"/>
      <c r="CZ292" s="488"/>
      <c r="DA292" s="488"/>
      <c r="DB292" s="488"/>
      <c r="DC292" s="488"/>
      <c r="DD292" s="488"/>
      <c r="DE292" s="488"/>
      <c r="DF292" s="488"/>
      <c r="DG292" s="488"/>
      <c r="DH292" s="488"/>
      <c r="DI292" s="488"/>
      <c r="DJ292" s="488"/>
      <c r="DK292" s="488"/>
      <c r="DL292" s="488"/>
      <c r="DM292" s="488"/>
      <c r="DN292" s="488"/>
      <c r="DO292" s="488"/>
      <c r="DP292" s="488"/>
      <c r="DQ292" s="488"/>
      <c r="DR292" s="488"/>
      <c r="DS292" s="488"/>
      <c r="DT292" s="488"/>
      <c r="DU292" s="488"/>
      <c r="DV292" s="488"/>
      <c r="DW292" s="488"/>
      <c r="DX292" s="488"/>
      <c r="DY292" s="488"/>
      <c r="DZ292" s="488"/>
      <c r="EA292" s="488"/>
      <c r="EB292" s="488"/>
      <c r="EC292" s="488"/>
      <c r="ED292" s="488"/>
      <c r="EE292" s="488"/>
      <c r="EF292" s="488"/>
      <c r="EG292" s="488"/>
      <c r="EH292" s="489"/>
    </row>
    <row r="293" spans="1:138" s="490" customFormat="1" ht="18" customHeight="1">
      <c r="A293" s="628">
        <v>285</v>
      </c>
      <c r="B293" s="470" t="s">
        <v>1700</v>
      </c>
      <c r="C293" s="468" t="s">
        <v>648</v>
      </c>
      <c r="D293" s="469">
        <v>3000</v>
      </c>
      <c r="E293" s="381" t="s">
        <v>1716</v>
      </c>
      <c r="F293" s="469" t="s">
        <v>1717</v>
      </c>
      <c r="G293" s="381" t="s">
        <v>1718</v>
      </c>
      <c r="H293" s="470" t="s">
        <v>979</v>
      </c>
      <c r="I293" s="468"/>
      <c r="J293" s="468"/>
      <c r="K293" s="471"/>
      <c r="L293" s="468"/>
      <c r="M293" s="488"/>
      <c r="N293" s="488"/>
      <c r="O293" s="488"/>
      <c r="P293" s="488"/>
      <c r="Q293" s="488"/>
      <c r="R293" s="488"/>
      <c r="S293" s="488"/>
      <c r="T293" s="488"/>
      <c r="U293" s="488"/>
      <c r="V293" s="488"/>
      <c r="W293" s="488"/>
      <c r="X293" s="488"/>
      <c r="Y293" s="488"/>
      <c r="Z293" s="488"/>
      <c r="AA293" s="488"/>
      <c r="AB293" s="488"/>
      <c r="AC293" s="488"/>
      <c r="AD293" s="488"/>
      <c r="AE293" s="488"/>
      <c r="AF293" s="488"/>
      <c r="AG293" s="488"/>
      <c r="AH293" s="488"/>
      <c r="AI293" s="488"/>
      <c r="AJ293" s="488"/>
      <c r="AK293" s="488"/>
      <c r="AL293" s="488"/>
      <c r="AM293" s="488"/>
      <c r="AN293" s="488"/>
      <c r="AO293" s="488"/>
      <c r="AP293" s="488"/>
      <c r="AQ293" s="488"/>
      <c r="AR293" s="488"/>
      <c r="AS293" s="488"/>
      <c r="AT293" s="488"/>
      <c r="AU293" s="488"/>
      <c r="AV293" s="488"/>
      <c r="AW293" s="488"/>
      <c r="AX293" s="488"/>
      <c r="AY293" s="488"/>
      <c r="AZ293" s="488"/>
      <c r="BA293" s="488"/>
      <c r="BB293" s="488"/>
      <c r="BC293" s="488"/>
      <c r="BD293" s="488"/>
      <c r="BE293" s="488"/>
      <c r="BF293" s="488"/>
      <c r="BG293" s="488"/>
      <c r="BH293" s="488"/>
      <c r="BI293" s="488"/>
      <c r="BJ293" s="488"/>
      <c r="BK293" s="488"/>
      <c r="BL293" s="488"/>
      <c r="BM293" s="488"/>
      <c r="BN293" s="488"/>
      <c r="BO293" s="488"/>
      <c r="BP293" s="488"/>
      <c r="BQ293" s="488"/>
      <c r="BR293" s="488"/>
      <c r="BS293" s="488"/>
      <c r="BT293" s="488"/>
      <c r="BU293" s="488"/>
      <c r="BV293" s="488"/>
      <c r="BW293" s="488"/>
      <c r="BX293" s="488"/>
      <c r="BY293" s="488"/>
      <c r="BZ293" s="488"/>
      <c r="CA293" s="488"/>
      <c r="CB293" s="488"/>
      <c r="CC293" s="488"/>
      <c r="CD293" s="488"/>
      <c r="CE293" s="488"/>
      <c r="CF293" s="488"/>
      <c r="CG293" s="488"/>
      <c r="CH293" s="488"/>
      <c r="CI293" s="488"/>
      <c r="CJ293" s="488"/>
      <c r="CK293" s="488"/>
      <c r="CL293" s="488"/>
      <c r="CM293" s="488"/>
      <c r="CN293" s="488"/>
      <c r="CO293" s="488"/>
      <c r="CP293" s="488"/>
      <c r="CQ293" s="488"/>
      <c r="CR293" s="488"/>
      <c r="CS293" s="488"/>
      <c r="CT293" s="488"/>
      <c r="CU293" s="488"/>
      <c r="CV293" s="488"/>
      <c r="CW293" s="488"/>
      <c r="CX293" s="488"/>
      <c r="CY293" s="488"/>
      <c r="CZ293" s="488"/>
      <c r="DA293" s="488"/>
      <c r="DB293" s="488"/>
      <c r="DC293" s="488"/>
      <c r="DD293" s="488"/>
      <c r="DE293" s="488"/>
      <c r="DF293" s="488"/>
      <c r="DG293" s="488"/>
      <c r="DH293" s="488"/>
      <c r="DI293" s="488"/>
      <c r="DJ293" s="488"/>
      <c r="DK293" s="488"/>
      <c r="DL293" s="488"/>
      <c r="DM293" s="488"/>
      <c r="DN293" s="488"/>
      <c r="DO293" s="488"/>
      <c r="DP293" s="488"/>
      <c r="DQ293" s="488"/>
      <c r="DR293" s="488"/>
      <c r="DS293" s="488"/>
      <c r="DT293" s="488"/>
      <c r="DU293" s="488"/>
      <c r="DV293" s="488"/>
      <c r="DW293" s="488"/>
      <c r="DX293" s="488"/>
      <c r="DY293" s="488"/>
      <c r="DZ293" s="488"/>
      <c r="EA293" s="488"/>
      <c r="EB293" s="488"/>
      <c r="EC293" s="488"/>
      <c r="ED293" s="488"/>
      <c r="EE293" s="488"/>
      <c r="EF293" s="488"/>
      <c r="EG293" s="488"/>
      <c r="EH293" s="489"/>
    </row>
    <row r="294" spans="1:138" s="490" customFormat="1" ht="18" customHeight="1">
      <c r="A294" s="628">
        <v>286</v>
      </c>
      <c r="B294" s="470" t="s">
        <v>1700</v>
      </c>
      <c r="C294" s="468" t="s">
        <v>648</v>
      </c>
      <c r="D294" s="469">
        <v>15000</v>
      </c>
      <c r="E294" s="381" t="s">
        <v>1719</v>
      </c>
      <c r="F294" s="469" t="s">
        <v>1720</v>
      </c>
      <c r="G294" s="381" t="s">
        <v>1721</v>
      </c>
      <c r="H294" s="470" t="s">
        <v>1001</v>
      </c>
      <c r="I294" s="468"/>
      <c r="J294" s="468"/>
      <c r="K294" s="471"/>
      <c r="L294" s="468"/>
      <c r="M294" s="488"/>
      <c r="N294" s="488"/>
      <c r="O294" s="488"/>
      <c r="P294" s="488"/>
      <c r="Q294" s="488"/>
      <c r="R294" s="488"/>
      <c r="S294" s="488"/>
      <c r="T294" s="488"/>
      <c r="U294" s="488"/>
      <c r="V294" s="488"/>
      <c r="W294" s="488"/>
      <c r="X294" s="488"/>
      <c r="Y294" s="488"/>
      <c r="Z294" s="488"/>
      <c r="AA294" s="488"/>
      <c r="AB294" s="488"/>
      <c r="AC294" s="488"/>
      <c r="AD294" s="488"/>
      <c r="AE294" s="488"/>
      <c r="AF294" s="488"/>
      <c r="AG294" s="488"/>
      <c r="AH294" s="488"/>
      <c r="AI294" s="488"/>
      <c r="AJ294" s="488"/>
      <c r="AK294" s="488"/>
      <c r="AL294" s="488"/>
      <c r="AM294" s="488"/>
      <c r="AN294" s="488"/>
      <c r="AO294" s="488"/>
      <c r="AP294" s="488"/>
      <c r="AQ294" s="488"/>
      <c r="AR294" s="488"/>
      <c r="AS294" s="488"/>
      <c r="AT294" s="488"/>
      <c r="AU294" s="488"/>
      <c r="AV294" s="488"/>
      <c r="AW294" s="488"/>
      <c r="AX294" s="488"/>
      <c r="AY294" s="488"/>
      <c r="AZ294" s="488"/>
      <c r="BA294" s="488"/>
      <c r="BB294" s="488"/>
      <c r="BC294" s="488"/>
      <c r="BD294" s="488"/>
      <c r="BE294" s="488"/>
      <c r="BF294" s="488"/>
      <c r="BG294" s="488"/>
      <c r="BH294" s="488"/>
      <c r="BI294" s="488"/>
      <c r="BJ294" s="488"/>
      <c r="BK294" s="488"/>
      <c r="BL294" s="488"/>
      <c r="BM294" s="488"/>
      <c r="BN294" s="488"/>
      <c r="BO294" s="488"/>
      <c r="BP294" s="488"/>
      <c r="BQ294" s="488"/>
      <c r="BR294" s="488"/>
      <c r="BS294" s="488"/>
      <c r="BT294" s="488"/>
      <c r="BU294" s="488"/>
      <c r="BV294" s="488"/>
      <c r="BW294" s="488"/>
      <c r="BX294" s="488"/>
      <c r="BY294" s="488"/>
      <c r="BZ294" s="488"/>
      <c r="CA294" s="488"/>
      <c r="CB294" s="488"/>
      <c r="CC294" s="488"/>
      <c r="CD294" s="488"/>
      <c r="CE294" s="488"/>
      <c r="CF294" s="488"/>
      <c r="CG294" s="488"/>
      <c r="CH294" s="488"/>
      <c r="CI294" s="488"/>
      <c r="CJ294" s="488"/>
      <c r="CK294" s="488"/>
      <c r="CL294" s="488"/>
      <c r="CM294" s="488"/>
      <c r="CN294" s="488"/>
      <c r="CO294" s="488"/>
      <c r="CP294" s="488"/>
      <c r="CQ294" s="488"/>
      <c r="CR294" s="488"/>
      <c r="CS294" s="488"/>
      <c r="CT294" s="488"/>
      <c r="CU294" s="488"/>
      <c r="CV294" s="488"/>
      <c r="CW294" s="488"/>
      <c r="CX294" s="488"/>
      <c r="CY294" s="488"/>
      <c r="CZ294" s="488"/>
      <c r="DA294" s="488"/>
      <c r="DB294" s="488"/>
      <c r="DC294" s="488"/>
      <c r="DD294" s="488"/>
      <c r="DE294" s="488"/>
      <c r="DF294" s="488"/>
      <c r="DG294" s="488"/>
      <c r="DH294" s="488"/>
      <c r="DI294" s="488"/>
      <c r="DJ294" s="488"/>
      <c r="DK294" s="488"/>
      <c r="DL294" s="488"/>
      <c r="DM294" s="488"/>
      <c r="DN294" s="488"/>
      <c r="DO294" s="488"/>
      <c r="DP294" s="488"/>
      <c r="DQ294" s="488"/>
      <c r="DR294" s="488"/>
      <c r="DS294" s="488"/>
      <c r="DT294" s="488"/>
      <c r="DU294" s="488"/>
      <c r="DV294" s="488"/>
      <c r="DW294" s="488"/>
      <c r="DX294" s="488"/>
      <c r="DY294" s="488"/>
      <c r="DZ294" s="488"/>
      <c r="EA294" s="488"/>
      <c r="EB294" s="488"/>
      <c r="EC294" s="488"/>
      <c r="ED294" s="488"/>
      <c r="EE294" s="488"/>
      <c r="EF294" s="488"/>
      <c r="EG294" s="488"/>
      <c r="EH294" s="489"/>
    </row>
    <row r="295" spans="1:138" s="490" customFormat="1" ht="18" customHeight="1">
      <c r="A295" s="628">
        <v>287</v>
      </c>
      <c r="B295" s="470" t="s">
        <v>1700</v>
      </c>
      <c r="C295" s="468" t="s">
        <v>648</v>
      </c>
      <c r="D295" s="469">
        <v>2000</v>
      </c>
      <c r="E295" s="381" t="s">
        <v>1722</v>
      </c>
      <c r="F295" s="469" t="s">
        <v>1723</v>
      </c>
      <c r="G295" s="381" t="s">
        <v>1724</v>
      </c>
      <c r="H295" s="470" t="s">
        <v>979</v>
      </c>
      <c r="I295" s="468"/>
      <c r="J295" s="468"/>
      <c r="K295" s="471"/>
      <c r="L295" s="468"/>
      <c r="M295" s="488"/>
      <c r="N295" s="488"/>
      <c r="O295" s="488"/>
      <c r="P295" s="488"/>
      <c r="Q295" s="488"/>
      <c r="R295" s="488"/>
      <c r="S295" s="488"/>
      <c r="T295" s="488"/>
      <c r="U295" s="488"/>
      <c r="V295" s="488"/>
      <c r="W295" s="488"/>
      <c r="X295" s="488"/>
      <c r="Y295" s="488"/>
      <c r="Z295" s="488"/>
      <c r="AA295" s="488"/>
      <c r="AB295" s="488"/>
      <c r="AC295" s="488"/>
      <c r="AD295" s="488"/>
      <c r="AE295" s="488"/>
      <c r="AF295" s="488"/>
      <c r="AG295" s="488"/>
      <c r="AH295" s="488"/>
      <c r="AI295" s="488"/>
      <c r="AJ295" s="488"/>
      <c r="AK295" s="488"/>
      <c r="AL295" s="488"/>
      <c r="AM295" s="488"/>
      <c r="AN295" s="488"/>
      <c r="AO295" s="488"/>
      <c r="AP295" s="488"/>
      <c r="AQ295" s="488"/>
      <c r="AR295" s="488"/>
      <c r="AS295" s="488"/>
      <c r="AT295" s="488"/>
      <c r="AU295" s="488"/>
      <c r="AV295" s="488"/>
      <c r="AW295" s="488"/>
      <c r="AX295" s="488"/>
      <c r="AY295" s="488"/>
      <c r="AZ295" s="488"/>
      <c r="BA295" s="488"/>
      <c r="BB295" s="488"/>
      <c r="BC295" s="488"/>
      <c r="BD295" s="488"/>
      <c r="BE295" s="488"/>
      <c r="BF295" s="488"/>
      <c r="BG295" s="488"/>
      <c r="BH295" s="488"/>
      <c r="BI295" s="488"/>
      <c r="BJ295" s="488"/>
      <c r="BK295" s="488"/>
      <c r="BL295" s="488"/>
      <c r="BM295" s="488"/>
      <c r="BN295" s="488"/>
      <c r="BO295" s="488"/>
      <c r="BP295" s="488"/>
      <c r="BQ295" s="488"/>
      <c r="BR295" s="488"/>
      <c r="BS295" s="488"/>
      <c r="BT295" s="488"/>
      <c r="BU295" s="488"/>
      <c r="BV295" s="488"/>
      <c r="BW295" s="488"/>
      <c r="BX295" s="488"/>
      <c r="BY295" s="488"/>
      <c r="BZ295" s="488"/>
      <c r="CA295" s="488"/>
      <c r="CB295" s="488"/>
      <c r="CC295" s="488"/>
      <c r="CD295" s="488"/>
      <c r="CE295" s="488"/>
      <c r="CF295" s="488"/>
      <c r="CG295" s="488"/>
      <c r="CH295" s="488"/>
      <c r="CI295" s="488"/>
      <c r="CJ295" s="488"/>
      <c r="CK295" s="488"/>
      <c r="CL295" s="488"/>
      <c r="CM295" s="488"/>
      <c r="CN295" s="488"/>
      <c r="CO295" s="488"/>
      <c r="CP295" s="488"/>
      <c r="CQ295" s="488"/>
      <c r="CR295" s="488"/>
      <c r="CS295" s="488"/>
      <c r="CT295" s="488"/>
      <c r="CU295" s="488"/>
      <c r="CV295" s="488"/>
      <c r="CW295" s="488"/>
      <c r="CX295" s="488"/>
      <c r="CY295" s="488"/>
      <c r="CZ295" s="488"/>
      <c r="DA295" s="488"/>
      <c r="DB295" s="488"/>
      <c r="DC295" s="488"/>
      <c r="DD295" s="488"/>
      <c r="DE295" s="488"/>
      <c r="DF295" s="488"/>
      <c r="DG295" s="488"/>
      <c r="DH295" s="488"/>
      <c r="DI295" s="488"/>
      <c r="DJ295" s="488"/>
      <c r="DK295" s="488"/>
      <c r="DL295" s="488"/>
      <c r="DM295" s="488"/>
      <c r="DN295" s="488"/>
      <c r="DO295" s="488"/>
      <c r="DP295" s="488"/>
      <c r="DQ295" s="488"/>
      <c r="DR295" s="488"/>
      <c r="DS295" s="488"/>
      <c r="DT295" s="488"/>
      <c r="DU295" s="488"/>
      <c r="DV295" s="488"/>
      <c r="DW295" s="488"/>
      <c r="DX295" s="488"/>
      <c r="DY295" s="488"/>
      <c r="DZ295" s="488"/>
      <c r="EA295" s="488"/>
      <c r="EB295" s="488"/>
      <c r="EC295" s="488"/>
      <c r="ED295" s="488"/>
      <c r="EE295" s="488"/>
      <c r="EF295" s="488"/>
      <c r="EG295" s="488"/>
      <c r="EH295" s="489"/>
    </row>
    <row r="296" spans="1:138" s="490" customFormat="1" ht="18" customHeight="1">
      <c r="A296" s="628">
        <v>288</v>
      </c>
      <c r="B296" s="470" t="s">
        <v>1700</v>
      </c>
      <c r="C296" s="468" t="s">
        <v>648</v>
      </c>
      <c r="D296" s="469">
        <v>5000</v>
      </c>
      <c r="E296" s="381" t="s">
        <v>1725</v>
      </c>
      <c r="F296" s="469" t="s">
        <v>1726</v>
      </c>
      <c r="G296" s="381" t="s">
        <v>1727</v>
      </c>
      <c r="H296" s="470" t="s">
        <v>979</v>
      </c>
      <c r="I296" s="468"/>
      <c r="J296" s="468"/>
      <c r="K296" s="471"/>
      <c r="L296" s="468"/>
      <c r="M296" s="488"/>
      <c r="N296" s="488"/>
      <c r="O296" s="488"/>
      <c r="P296" s="488"/>
      <c r="Q296" s="488"/>
      <c r="R296" s="488"/>
      <c r="S296" s="488"/>
      <c r="T296" s="488"/>
      <c r="U296" s="488"/>
      <c r="V296" s="488"/>
      <c r="W296" s="488"/>
      <c r="X296" s="488"/>
      <c r="Y296" s="488"/>
      <c r="Z296" s="488"/>
      <c r="AA296" s="488"/>
      <c r="AB296" s="488"/>
      <c r="AC296" s="488"/>
      <c r="AD296" s="488"/>
      <c r="AE296" s="488"/>
      <c r="AF296" s="488"/>
      <c r="AG296" s="488"/>
      <c r="AH296" s="488"/>
      <c r="AI296" s="488"/>
      <c r="AJ296" s="488"/>
      <c r="AK296" s="488"/>
      <c r="AL296" s="488"/>
      <c r="AM296" s="488"/>
      <c r="AN296" s="488"/>
      <c r="AO296" s="488"/>
      <c r="AP296" s="488"/>
      <c r="AQ296" s="488"/>
      <c r="AR296" s="488"/>
      <c r="AS296" s="488"/>
      <c r="AT296" s="488"/>
      <c r="AU296" s="488"/>
      <c r="AV296" s="488"/>
      <c r="AW296" s="488"/>
      <c r="AX296" s="488"/>
      <c r="AY296" s="488"/>
      <c r="AZ296" s="488"/>
      <c r="BA296" s="488"/>
      <c r="BB296" s="488"/>
      <c r="BC296" s="488"/>
      <c r="BD296" s="488"/>
      <c r="BE296" s="488"/>
      <c r="BF296" s="488"/>
      <c r="BG296" s="488"/>
      <c r="BH296" s="488"/>
      <c r="BI296" s="488"/>
      <c r="BJ296" s="488"/>
      <c r="BK296" s="488"/>
      <c r="BL296" s="488"/>
      <c r="BM296" s="488"/>
      <c r="BN296" s="488"/>
      <c r="BO296" s="488"/>
      <c r="BP296" s="488"/>
      <c r="BQ296" s="488"/>
      <c r="BR296" s="488"/>
      <c r="BS296" s="488"/>
      <c r="BT296" s="488"/>
      <c r="BU296" s="488"/>
      <c r="BV296" s="488"/>
      <c r="BW296" s="488"/>
      <c r="BX296" s="488"/>
      <c r="BY296" s="488"/>
      <c r="BZ296" s="488"/>
      <c r="CA296" s="488"/>
      <c r="CB296" s="488"/>
      <c r="CC296" s="488"/>
      <c r="CD296" s="488"/>
      <c r="CE296" s="488"/>
      <c r="CF296" s="488"/>
      <c r="CG296" s="488"/>
      <c r="CH296" s="488"/>
      <c r="CI296" s="488"/>
      <c r="CJ296" s="488"/>
      <c r="CK296" s="488"/>
      <c r="CL296" s="488"/>
      <c r="CM296" s="488"/>
      <c r="CN296" s="488"/>
      <c r="CO296" s="488"/>
      <c r="CP296" s="488"/>
      <c r="CQ296" s="488"/>
      <c r="CR296" s="488"/>
      <c r="CS296" s="488"/>
      <c r="CT296" s="488"/>
      <c r="CU296" s="488"/>
      <c r="CV296" s="488"/>
      <c r="CW296" s="488"/>
      <c r="CX296" s="488"/>
      <c r="CY296" s="488"/>
      <c r="CZ296" s="488"/>
      <c r="DA296" s="488"/>
      <c r="DB296" s="488"/>
      <c r="DC296" s="488"/>
      <c r="DD296" s="488"/>
      <c r="DE296" s="488"/>
      <c r="DF296" s="488"/>
      <c r="DG296" s="488"/>
      <c r="DH296" s="488"/>
      <c r="DI296" s="488"/>
      <c r="DJ296" s="488"/>
      <c r="DK296" s="488"/>
      <c r="DL296" s="488"/>
      <c r="DM296" s="488"/>
      <c r="DN296" s="488"/>
      <c r="DO296" s="488"/>
      <c r="DP296" s="488"/>
      <c r="DQ296" s="488"/>
      <c r="DR296" s="488"/>
      <c r="DS296" s="488"/>
      <c r="DT296" s="488"/>
      <c r="DU296" s="488"/>
      <c r="DV296" s="488"/>
      <c r="DW296" s="488"/>
      <c r="DX296" s="488"/>
      <c r="DY296" s="488"/>
      <c r="DZ296" s="488"/>
      <c r="EA296" s="488"/>
      <c r="EB296" s="488"/>
      <c r="EC296" s="488"/>
      <c r="ED296" s="488"/>
      <c r="EE296" s="488"/>
      <c r="EF296" s="488"/>
      <c r="EG296" s="488"/>
      <c r="EH296" s="489"/>
    </row>
    <row r="297" spans="1:138" s="490" customFormat="1" ht="18" customHeight="1">
      <c r="A297" s="628">
        <v>289</v>
      </c>
      <c r="B297" s="470" t="s">
        <v>1700</v>
      </c>
      <c r="C297" s="468" t="s">
        <v>648</v>
      </c>
      <c r="D297" s="469">
        <v>9000</v>
      </c>
      <c r="E297" s="381" t="s">
        <v>1728</v>
      </c>
      <c r="F297" s="469" t="s">
        <v>1729</v>
      </c>
      <c r="G297" s="381" t="s">
        <v>1730</v>
      </c>
      <c r="H297" s="470" t="s">
        <v>979</v>
      </c>
      <c r="I297" s="468"/>
      <c r="J297" s="468"/>
      <c r="K297" s="471"/>
      <c r="L297" s="468"/>
      <c r="M297" s="488"/>
      <c r="N297" s="488"/>
      <c r="O297" s="488"/>
      <c r="P297" s="488"/>
      <c r="Q297" s="488"/>
      <c r="R297" s="488"/>
      <c r="S297" s="488"/>
      <c r="T297" s="488"/>
      <c r="U297" s="488"/>
      <c r="V297" s="488"/>
      <c r="W297" s="488"/>
      <c r="X297" s="488"/>
      <c r="Y297" s="488"/>
      <c r="Z297" s="488"/>
      <c r="AA297" s="488"/>
      <c r="AB297" s="488"/>
      <c r="AC297" s="488"/>
      <c r="AD297" s="488"/>
      <c r="AE297" s="488"/>
      <c r="AF297" s="488"/>
      <c r="AG297" s="488"/>
      <c r="AH297" s="488"/>
      <c r="AI297" s="488"/>
      <c r="AJ297" s="488"/>
      <c r="AK297" s="488"/>
      <c r="AL297" s="488"/>
      <c r="AM297" s="488"/>
      <c r="AN297" s="488"/>
      <c r="AO297" s="488"/>
      <c r="AP297" s="488"/>
      <c r="AQ297" s="488"/>
      <c r="AR297" s="488"/>
      <c r="AS297" s="488"/>
      <c r="AT297" s="488"/>
      <c r="AU297" s="488"/>
      <c r="AV297" s="488"/>
      <c r="AW297" s="488"/>
      <c r="AX297" s="488"/>
      <c r="AY297" s="488"/>
      <c r="AZ297" s="488"/>
      <c r="BA297" s="488"/>
      <c r="BB297" s="488"/>
      <c r="BC297" s="488"/>
      <c r="BD297" s="488"/>
      <c r="BE297" s="488"/>
      <c r="BF297" s="488"/>
      <c r="BG297" s="488"/>
      <c r="BH297" s="488"/>
      <c r="BI297" s="488"/>
      <c r="BJ297" s="488"/>
      <c r="BK297" s="488"/>
      <c r="BL297" s="488"/>
      <c r="BM297" s="488"/>
      <c r="BN297" s="488"/>
      <c r="BO297" s="488"/>
      <c r="BP297" s="488"/>
      <c r="BQ297" s="488"/>
      <c r="BR297" s="488"/>
      <c r="BS297" s="488"/>
      <c r="BT297" s="488"/>
      <c r="BU297" s="488"/>
      <c r="BV297" s="488"/>
      <c r="BW297" s="488"/>
      <c r="BX297" s="488"/>
      <c r="BY297" s="488"/>
      <c r="BZ297" s="488"/>
      <c r="CA297" s="488"/>
      <c r="CB297" s="488"/>
      <c r="CC297" s="488"/>
      <c r="CD297" s="488"/>
      <c r="CE297" s="488"/>
      <c r="CF297" s="488"/>
      <c r="CG297" s="488"/>
      <c r="CH297" s="488"/>
      <c r="CI297" s="488"/>
      <c r="CJ297" s="488"/>
      <c r="CK297" s="488"/>
      <c r="CL297" s="488"/>
      <c r="CM297" s="488"/>
      <c r="CN297" s="488"/>
      <c r="CO297" s="488"/>
      <c r="CP297" s="488"/>
      <c r="CQ297" s="488"/>
      <c r="CR297" s="488"/>
      <c r="CS297" s="488"/>
      <c r="CT297" s="488"/>
      <c r="CU297" s="488"/>
      <c r="CV297" s="488"/>
      <c r="CW297" s="488"/>
      <c r="CX297" s="488"/>
      <c r="CY297" s="488"/>
      <c r="CZ297" s="488"/>
      <c r="DA297" s="488"/>
      <c r="DB297" s="488"/>
      <c r="DC297" s="488"/>
      <c r="DD297" s="488"/>
      <c r="DE297" s="488"/>
      <c r="DF297" s="488"/>
      <c r="DG297" s="488"/>
      <c r="DH297" s="488"/>
      <c r="DI297" s="488"/>
      <c r="DJ297" s="488"/>
      <c r="DK297" s="488"/>
      <c r="DL297" s="488"/>
      <c r="DM297" s="488"/>
      <c r="DN297" s="488"/>
      <c r="DO297" s="488"/>
      <c r="DP297" s="488"/>
      <c r="DQ297" s="488"/>
      <c r="DR297" s="488"/>
      <c r="DS297" s="488"/>
      <c r="DT297" s="488"/>
      <c r="DU297" s="488"/>
      <c r="DV297" s="488"/>
      <c r="DW297" s="488"/>
      <c r="DX297" s="488"/>
      <c r="DY297" s="488"/>
      <c r="DZ297" s="488"/>
      <c r="EA297" s="488"/>
      <c r="EB297" s="488"/>
      <c r="EC297" s="488"/>
      <c r="ED297" s="488"/>
      <c r="EE297" s="488"/>
      <c r="EF297" s="488"/>
      <c r="EG297" s="488"/>
      <c r="EH297" s="489"/>
    </row>
    <row r="298" spans="1:138" s="490" customFormat="1" ht="18" customHeight="1">
      <c r="A298" s="628">
        <v>290</v>
      </c>
      <c r="B298" s="470" t="s">
        <v>1700</v>
      </c>
      <c r="C298" s="468" t="s">
        <v>648</v>
      </c>
      <c r="D298" s="469">
        <v>1100</v>
      </c>
      <c r="E298" s="381" t="s">
        <v>1018</v>
      </c>
      <c r="F298" s="469" t="s">
        <v>540</v>
      </c>
      <c r="G298" s="381" t="s">
        <v>1019</v>
      </c>
      <c r="H298" s="470" t="s">
        <v>979</v>
      </c>
      <c r="I298" s="468"/>
      <c r="J298" s="468"/>
      <c r="K298" s="471"/>
      <c r="L298" s="468"/>
      <c r="M298" s="488"/>
      <c r="N298" s="488"/>
      <c r="O298" s="488"/>
      <c r="P298" s="488"/>
      <c r="Q298" s="488"/>
      <c r="R298" s="488"/>
      <c r="S298" s="488"/>
      <c r="T298" s="488"/>
      <c r="U298" s="488"/>
      <c r="V298" s="488"/>
      <c r="W298" s="488"/>
      <c r="X298" s="488"/>
      <c r="Y298" s="488"/>
      <c r="Z298" s="488"/>
      <c r="AA298" s="488"/>
      <c r="AB298" s="488"/>
      <c r="AC298" s="488"/>
      <c r="AD298" s="488"/>
      <c r="AE298" s="488"/>
      <c r="AF298" s="488"/>
      <c r="AG298" s="488"/>
      <c r="AH298" s="488"/>
      <c r="AI298" s="488"/>
      <c r="AJ298" s="488"/>
      <c r="AK298" s="488"/>
      <c r="AL298" s="488"/>
      <c r="AM298" s="488"/>
      <c r="AN298" s="488"/>
      <c r="AO298" s="488"/>
      <c r="AP298" s="488"/>
      <c r="AQ298" s="488"/>
      <c r="AR298" s="488"/>
      <c r="AS298" s="488"/>
      <c r="AT298" s="488"/>
      <c r="AU298" s="488"/>
      <c r="AV298" s="488"/>
      <c r="AW298" s="488"/>
      <c r="AX298" s="488"/>
      <c r="AY298" s="488"/>
      <c r="AZ298" s="488"/>
      <c r="BA298" s="488"/>
      <c r="BB298" s="488"/>
      <c r="BC298" s="488"/>
      <c r="BD298" s="488"/>
      <c r="BE298" s="488"/>
      <c r="BF298" s="488"/>
      <c r="BG298" s="488"/>
      <c r="BH298" s="488"/>
      <c r="BI298" s="488"/>
      <c r="BJ298" s="488"/>
      <c r="BK298" s="488"/>
      <c r="BL298" s="488"/>
      <c r="BM298" s="488"/>
      <c r="BN298" s="488"/>
      <c r="BO298" s="488"/>
      <c r="BP298" s="488"/>
      <c r="BQ298" s="488"/>
      <c r="BR298" s="488"/>
      <c r="BS298" s="488"/>
      <c r="BT298" s="488"/>
      <c r="BU298" s="488"/>
      <c r="BV298" s="488"/>
      <c r="BW298" s="488"/>
      <c r="BX298" s="488"/>
      <c r="BY298" s="488"/>
      <c r="BZ298" s="488"/>
      <c r="CA298" s="488"/>
      <c r="CB298" s="488"/>
      <c r="CC298" s="488"/>
      <c r="CD298" s="488"/>
      <c r="CE298" s="488"/>
      <c r="CF298" s="488"/>
      <c r="CG298" s="488"/>
      <c r="CH298" s="488"/>
      <c r="CI298" s="488"/>
      <c r="CJ298" s="488"/>
      <c r="CK298" s="488"/>
      <c r="CL298" s="488"/>
      <c r="CM298" s="488"/>
      <c r="CN298" s="488"/>
      <c r="CO298" s="488"/>
      <c r="CP298" s="488"/>
      <c r="CQ298" s="488"/>
      <c r="CR298" s="488"/>
      <c r="CS298" s="488"/>
      <c r="CT298" s="488"/>
      <c r="CU298" s="488"/>
      <c r="CV298" s="488"/>
      <c r="CW298" s="488"/>
      <c r="CX298" s="488"/>
      <c r="CY298" s="488"/>
      <c r="CZ298" s="488"/>
      <c r="DA298" s="488"/>
      <c r="DB298" s="488"/>
      <c r="DC298" s="488"/>
      <c r="DD298" s="488"/>
      <c r="DE298" s="488"/>
      <c r="DF298" s="488"/>
      <c r="DG298" s="488"/>
      <c r="DH298" s="488"/>
      <c r="DI298" s="488"/>
      <c r="DJ298" s="488"/>
      <c r="DK298" s="488"/>
      <c r="DL298" s="488"/>
      <c r="DM298" s="488"/>
      <c r="DN298" s="488"/>
      <c r="DO298" s="488"/>
      <c r="DP298" s="488"/>
      <c r="DQ298" s="488"/>
      <c r="DR298" s="488"/>
      <c r="DS298" s="488"/>
      <c r="DT298" s="488"/>
      <c r="DU298" s="488"/>
      <c r="DV298" s="488"/>
      <c r="DW298" s="488"/>
      <c r="DX298" s="488"/>
      <c r="DY298" s="488"/>
      <c r="DZ298" s="488"/>
      <c r="EA298" s="488"/>
      <c r="EB298" s="488"/>
      <c r="EC298" s="488"/>
      <c r="ED298" s="488"/>
      <c r="EE298" s="488"/>
      <c r="EF298" s="488"/>
      <c r="EG298" s="488"/>
      <c r="EH298" s="489"/>
    </row>
    <row r="299" spans="1:138" s="490" customFormat="1" ht="18" customHeight="1">
      <c r="A299" s="628">
        <v>291</v>
      </c>
      <c r="B299" s="470" t="s">
        <v>1700</v>
      </c>
      <c r="C299" s="468" t="s">
        <v>648</v>
      </c>
      <c r="D299" s="469">
        <v>4000</v>
      </c>
      <c r="E299" s="381" t="s">
        <v>1731</v>
      </c>
      <c r="F299" s="469" t="s">
        <v>1732</v>
      </c>
      <c r="G299" s="381" t="s">
        <v>1733</v>
      </c>
      <c r="H299" s="470" t="s">
        <v>979</v>
      </c>
      <c r="I299" s="468"/>
      <c r="J299" s="468"/>
      <c r="K299" s="471"/>
      <c r="L299" s="468"/>
      <c r="M299" s="488"/>
      <c r="N299" s="488"/>
      <c r="O299" s="488"/>
      <c r="P299" s="488"/>
      <c r="Q299" s="488"/>
      <c r="R299" s="488"/>
      <c r="S299" s="488"/>
      <c r="T299" s="488"/>
      <c r="U299" s="488"/>
      <c r="V299" s="488"/>
      <c r="W299" s="488"/>
      <c r="X299" s="488"/>
      <c r="Y299" s="488"/>
      <c r="Z299" s="488"/>
      <c r="AA299" s="488"/>
      <c r="AB299" s="488"/>
      <c r="AC299" s="488"/>
      <c r="AD299" s="488"/>
      <c r="AE299" s="488"/>
      <c r="AF299" s="488"/>
      <c r="AG299" s="488"/>
      <c r="AH299" s="488"/>
      <c r="AI299" s="488"/>
      <c r="AJ299" s="488"/>
      <c r="AK299" s="488"/>
      <c r="AL299" s="488"/>
      <c r="AM299" s="488"/>
      <c r="AN299" s="488"/>
      <c r="AO299" s="488"/>
      <c r="AP299" s="488"/>
      <c r="AQ299" s="488"/>
      <c r="AR299" s="488"/>
      <c r="AS299" s="488"/>
      <c r="AT299" s="488"/>
      <c r="AU299" s="488"/>
      <c r="AV299" s="488"/>
      <c r="AW299" s="488"/>
      <c r="AX299" s="488"/>
      <c r="AY299" s="488"/>
      <c r="AZ299" s="488"/>
      <c r="BA299" s="488"/>
      <c r="BB299" s="488"/>
      <c r="BC299" s="488"/>
      <c r="BD299" s="488"/>
      <c r="BE299" s="488"/>
      <c r="BF299" s="488"/>
      <c r="BG299" s="488"/>
      <c r="BH299" s="488"/>
      <c r="BI299" s="488"/>
      <c r="BJ299" s="488"/>
      <c r="BK299" s="488"/>
      <c r="BL299" s="488"/>
      <c r="BM299" s="488"/>
      <c r="BN299" s="488"/>
      <c r="BO299" s="488"/>
      <c r="BP299" s="488"/>
      <c r="BQ299" s="488"/>
      <c r="BR299" s="488"/>
      <c r="BS299" s="488"/>
      <c r="BT299" s="488"/>
      <c r="BU299" s="488"/>
      <c r="BV299" s="488"/>
      <c r="BW299" s="488"/>
      <c r="BX299" s="488"/>
      <c r="BY299" s="488"/>
      <c r="BZ299" s="488"/>
      <c r="CA299" s="488"/>
      <c r="CB299" s="488"/>
      <c r="CC299" s="488"/>
      <c r="CD299" s="488"/>
      <c r="CE299" s="488"/>
      <c r="CF299" s="488"/>
      <c r="CG299" s="488"/>
      <c r="CH299" s="488"/>
      <c r="CI299" s="488"/>
      <c r="CJ299" s="488"/>
      <c r="CK299" s="488"/>
      <c r="CL299" s="488"/>
      <c r="CM299" s="488"/>
      <c r="CN299" s="488"/>
      <c r="CO299" s="488"/>
      <c r="CP299" s="488"/>
      <c r="CQ299" s="488"/>
      <c r="CR299" s="488"/>
      <c r="CS299" s="488"/>
      <c r="CT299" s="488"/>
      <c r="CU299" s="488"/>
      <c r="CV299" s="488"/>
      <c r="CW299" s="488"/>
      <c r="CX299" s="488"/>
      <c r="CY299" s="488"/>
      <c r="CZ299" s="488"/>
      <c r="DA299" s="488"/>
      <c r="DB299" s="488"/>
      <c r="DC299" s="488"/>
      <c r="DD299" s="488"/>
      <c r="DE299" s="488"/>
      <c r="DF299" s="488"/>
      <c r="DG299" s="488"/>
      <c r="DH299" s="488"/>
      <c r="DI299" s="488"/>
      <c r="DJ299" s="488"/>
      <c r="DK299" s="488"/>
      <c r="DL299" s="488"/>
      <c r="DM299" s="488"/>
      <c r="DN299" s="488"/>
      <c r="DO299" s="488"/>
      <c r="DP299" s="488"/>
      <c r="DQ299" s="488"/>
      <c r="DR299" s="488"/>
      <c r="DS299" s="488"/>
      <c r="DT299" s="488"/>
      <c r="DU299" s="488"/>
      <c r="DV299" s="488"/>
      <c r="DW299" s="488"/>
      <c r="DX299" s="488"/>
      <c r="DY299" s="488"/>
      <c r="DZ299" s="488"/>
      <c r="EA299" s="488"/>
      <c r="EB299" s="488"/>
      <c r="EC299" s="488"/>
      <c r="ED299" s="488"/>
      <c r="EE299" s="488"/>
      <c r="EF299" s="488"/>
      <c r="EG299" s="488"/>
      <c r="EH299" s="489"/>
    </row>
    <row r="300" spans="1:138" s="490" customFormat="1" ht="18" customHeight="1">
      <c r="A300" s="628">
        <v>292</v>
      </c>
      <c r="B300" s="470" t="s">
        <v>1700</v>
      </c>
      <c r="C300" s="468" t="s">
        <v>648</v>
      </c>
      <c r="D300" s="469">
        <v>2000</v>
      </c>
      <c r="E300" s="381" t="s">
        <v>1734</v>
      </c>
      <c r="F300" s="469" t="s">
        <v>1735</v>
      </c>
      <c r="G300" s="381" t="s">
        <v>1736</v>
      </c>
      <c r="H300" s="470" t="s">
        <v>983</v>
      </c>
      <c r="I300" s="468"/>
      <c r="J300" s="468"/>
      <c r="K300" s="471"/>
      <c r="L300" s="468"/>
      <c r="M300" s="488"/>
      <c r="N300" s="488"/>
      <c r="O300" s="488"/>
      <c r="P300" s="488"/>
      <c r="Q300" s="488"/>
      <c r="R300" s="488"/>
      <c r="S300" s="488"/>
      <c r="T300" s="488"/>
      <c r="U300" s="488"/>
      <c r="V300" s="488"/>
      <c r="W300" s="488"/>
      <c r="X300" s="488"/>
      <c r="Y300" s="488"/>
      <c r="Z300" s="488"/>
      <c r="AA300" s="488"/>
      <c r="AB300" s="488"/>
      <c r="AC300" s="488"/>
      <c r="AD300" s="488"/>
      <c r="AE300" s="488"/>
      <c r="AF300" s="488"/>
      <c r="AG300" s="488"/>
      <c r="AH300" s="488"/>
      <c r="AI300" s="488"/>
      <c r="AJ300" s="488"/>
      <c r="AK300" s="488"/>
      <c r="AL300" s="488"/>
      <c r="AM300" s="488"/>
      <c r="AN300" s="488"/>
      <c r="AO300" s="488"/>
      <c r="AP300" s="488"/>
      <c r="AQ300" s="488"/>
      <c r="AR300" s="488"/>
      <c r="AS300" s="488"/>
      <c r="AT300" s="488"/>
      <c r="AU300" s="488"/>
      <c r="AV300" s="488"/>
      <c r="AW300" s="488"/>
      <c r="AX300" s="488"/>
      <c r="AY300" s="488"/>
      <c r="AZ300" s="488"/>
      <c r="BA300" s="488"/>
      <c r="BB300" s="488"/>
      <c r="BC300" s="488"/>
      <c r="BD300" s="488"/>
      <c r="BE300" s="488"/>
      <c r="BF300" s="488"/>
      <c r="BG300" s="488"/>
      <c r="BH300" s="488"/>
      <c r="BI300" s="488"/>
      <c r="BJ300" s="488"/>
      <c r="BK300" s="488"/>
      <c r="BL300" s="488"/>
      <c r="BM300" s="488"/>
      <c r="BN300" s="488"/>
      <c r="BO300" s="488"/>
      <c r="BP300" s="488"/>
      <c r="BQ300" s="488"/>
      <c r="BR300" s="488"/>
      <c r="BS300" s="488"/>
      <c r="BT300" s="488"/>
      <c r="BU300" s="488"/>
      <c r="BV300" s="488"/>
      <c r="BW300" s="488"/>
      <c r="BX300" s="488"/>
      <c r="BY300" s="488"/>
      <c r="BZ300" s="488"/>
      <c r="CA300" s="488"/>
      <c r="CB300" s="488"/>
      <c r="CC300" s="488"/>
      <c r="CD300" s="488"/>
      <c r="CE300" s="488"/>
      <c r="CF300" s="488"/>
      <c r="CG300" s="488"/>
      <c r="CH300" s="488"/>
      <c r="CI300" s="488"/>
      <c r="CJ300" s="488"/>
      <c r="CK300" s="488"/>
      <c r="CL300" s="488"/>
      <c r="CM300" s="488"/>
      <c r="CN300" s="488"/>
      <c r="CO300" s="488"/>
      <c r="CP300" s="488"/>
      <c r="CQ300" s="488"/>
      <c r="CR300" s="488"/>
      <c r="CS300" s="488"/>
      <c r="CT300" s="488"/>
      <c r="CU300" s="488"/>
      <c r="CV300" s="488"/>
      <c r="CW300" s="488"/>
      <c r="CX300" s="488"/>
      <c r="CY300" s="488"/>
      <c r="CZ300" s="488"/>
      <c r="DA300" s="488"/>
      <c r="DB300" s="488"/>
      <c r="DC300" s="488"/>
      <c r="DD300" s="488"/>
      <c r="DE300" s="488"/>
      <c r="DF300" s="488"/>
      <c r="DG300" s="488"/>
      <c r="DH300" s="488"/>
      <c r="DI300" s="488"/>
      <c r="DJ300" s="488"/>
      <c r="DK300" s="488"/>
      <c r="DL300" s="488"/>
      <c r="DM300" s="488"/>
      <c r="DN300" s="488"/>
      <c r="DO300" s="488"/>
      <c r="DP300" s="488"/>
      <c r="DQ300" s="488"/>
      <c r="DR300" s="488"/>
      <c r="DS300" s="488"/>
      <c r="DT300" s="488"/>
      <c r="DU300" s="488"/>
      <c r="DV300" s="488"/>
      <c r="DW300" s="488"/>
      <c r="DX300" s="488"/>
      <c r="DY300" s="488"/>
      <c r="DZ300" s="488"/>
      <c r="EA300" s="488"/>
      <c r="EB300" s="488"/>
      <c r="EC300" s="488"/>
      <c r="ED300" s="488"/>
      <c r="EE300" s="488"/>
      <c r="EF300" s="488"/>
      <c r="EG300" s="488"/>
      <c r="EH300" s="489"/>
    </row>
    <row r="301" spans="1:138" s="490" customFormat="1" ht="18" customHeight="1">
      <c r="A301" s="628">
        <v>293</v>
      </c>
      <c r="B301" s="470" t="s">
        <v>1700</v>
      </c>
      <c r="C301" s="468" t="s">
        <v>648</v>
      </c>
      <c r="D301" s="469">
        <v>3000</v>
      </c>
      <c r="E301" s="381" t="s">
        <v>1737</v>
      </c>
      <c r="F301" s="469" t="s">
        <v>1738</v>
      </c>
      <c r="G301" s="381" t="s">
        <v>1739</v>
      </c>
      <c r="H301" s="470" t="s">
        <v>979</v>
      </c>
      <c r="I301" s="468"/>
      <c r="J301" s="468"/>
      <c r="K301" s="471"/>
      <c r="L301" s="468"/>
      <c r="M301" s="488"/>
      <c r="N301" s="488"/>
      <c r="O301" s="488"/>
      <c r="P301" s="488"/>
      <c r="Q301" s="488"/>
      <c r="R301" s="488"/>
      <c r="S301" s="488"/>
      <c r="T301" s="488"/>
      <c r="U301" s="488"/>
      <c r="V301" s="488"/>
      <c r="W301" s="488"/>
      <c r="X301" s="488"/>
      <c r="Y301" s="488"/>
      <c r="Z301" s="488"/>
      <c r="AA301" s="488"/>
      <c r="AB301" s="488"/>
      <c r="AC301" s="488"/>
      <c r="AD301" s="488"/>
      <c r="AE301" s="488"/>
      <c r="AF301" s="488"/>
      <c r="AG301" s="488"/>
      <c r="AH301" s="488"/>
      <c r="AI301" s="488"/>
      <c r="AJ301" s="488"/>
      <c r="AK301" s="488"/>
      <c r="AL301" s="488"/>
      <c r="AM301" s="488"/>
      <c r="AN301" s="488"/>
      <c r="AO301" s="488"/>
      <c r="AP301" s="488"/>
      <c r="AQ301" s="488"/>
      <c r="AR301" s="488"/>
      <c r="AS301" s="488"/>
      <c r="AT301" s="488"/>
      <c r="AU301" s="488"/>
      <c r="AV301" s="488"/>
      <c r="AW301" s="488"/>
      <c r="AX301" s="488"/>
      <c r="AY301" s="488"/>
      <c r="AZ301" s="488"/>
      <c r="BA301" s="488"/>
      <c r="BB301" s="488"/>
      <c r="BC301" s="488"/>
      <c r="BD301" s="488"/>
      <c r="BE301" s="488"/>
      <c r="BF301" s="488"/>
      <c r="BG301" s="488"/>
      <c r="BH301" s="488"/>
      <c r="BI301" s="488"/>
      <c r="BJ301" s="488"/>
      <c r="BK301" s="488"/>
      <c r="BL301" s="488"/>
      <c r="BM301" s="488"/>
      <c r="BN301" s="488"/>
      <c r="BO301" s="488"/>
      <c r="BP301" s="488"/>
      <c r="BQ301" s="488"/>
      <c r="BR301" s="488"/>
      <c r="BS301" s="488"/>
      <c r="BT301" s="488"/>
      <c r="BU301" s="488"/>
      <c r="BV301" s="488"/>
      <c r="BW301" s="488"/>
      <c r="BX301" s="488"/>
      <c r="BY301" s="488"/>
      <c r="BZ301" s="488"/>
      <c r="CA301" s="488"/>
      <c r="CB301" s="488"/>
      <c r="CC301" s="488"/>
      <c r="CD301" s="488"/>
      <c r="CE301" s="488"/>
      <c r="CF301" s="488"/>
      <c r="CG301" s="488"/>
      <c r="CH301" s="488"/>
      <c r="CI301" s="488"/>
      <c r="CJ301" s="488"/>
      <c r="CK301" s="488"/>
      <c r="CL301" s="488"/>
      <c r="CM301" s="488"/>
      <c r="CN301" s="488"/>
      <c r="CO301" s="488"/>
      <c r="CP301" s="488"/>
      <c r="CQ301" s="488"/>
      <c r="CR301" s="488"/>
      <c r="CS301" s="488"/>
      <c r="CT301" s="488"/>
      <c r="CU301" s="488"/>
      <c r="CV301" s="488"/>
      <c r="CW301" s="488"/>
      <c r="CX301" s="488"/>
      <c r="CY301" s="488"/>
      <c r="CZ301" s="488"/>
      <c r="DA301" s="488"/>
      <c r="DB301" s="488"/>
      <c r="DC301" s="488"/>
      <c r="DD301" s="488"/>
      <c r="DE301" s="488"/>
      <c r="DF301" s="488"/>
      <c r="DG301" s="488"/>
      <c r="DH301" s="488"/>
      <c r="DI301" s="488"/>
      <c r="DJ301" s="488"/>
      <c r="DK301" s="488"/>
      <c r="DL301" s="488"/>
      <c r="DM301" s="488"/>
      <c r="DN301" s="488"/>
      <c r="DO301" s="488"/>
      <c r="DP301" s="488"/>
      <c r="DQ301" s="488"/>
      <c r="DR301" s="488"/>
      <c r="DS301" s="488"/>
      <c r="DT301" s="488"/>
      <c r="DU301" s="488"/>
      <c r="DV301" s="488"/>
      <c r="DW301" s="488"/>
      <c r="DX301" s="488"/>
      <c r="DY301" s="488"/>
      <c r="DZ301" s="488"/>
      <c r="EA301" s="488"/>
      <c r="EB301" s="488"/>
      <c r="EC301" s="488"/>
      <c r="ED301" s="488"/>
      <c r="EE301" s="488"/>
      <c r="EF301" s="488"/>
      <c r="EG301" s="488"/>
      <c r="EH301" s="489"/>
    </row>
    <row r="302" spans="1:138" s="490" customFormat="1" ht="18" customHeight="1">
      <c r="A302" s="628">
        <v>294</v>
      </c>
      <c r="B302" s="470" t="s">
        <v>1700</v>
      </c>
      <c r="C302" s="468" t="s">
        <v>648</v>
      </c>
      <c r="D302" s="469">
        <v>5500</v>
      </c>
      <c r="E302" s="381" t="s">
        <v>1740</v>
      </c>
      <c r="F302" s="469" t="s">
        <v>1741</v>
      </c>
      <c r="G302" s="381" t="s">
        <v>1742</v>
      </c>
      <c r="H302" s="470" t="s">
        <v>979</v>
      </c>
      <c r="I302" s="468"/>
      <c r="J302" s="468"/>
      <c r="K302" s="471"/>
      <c r="L302" s="468"/>
      <c r="M302" s="488"/>
      <c r="N302" s="488"/>
      <c r="O302" s="488"/>
      <c r="P302" s="488"/>
      <c r="Q302" s="488"/>
      <c r="R302" s="488"/>
      <c r="S302" s="488"/>
      <c r="T302" s="488"/>
      <c r="U302" s="488"/>
      <c r="V302" s="488"/>
      <c r="W302" s="488"/>
      <c r="X302" s="488"/>
      <c r="Y302" s="488"/>
      <c r="Z302" s="488"/>
      <c r="AA302" s="488"/>
      <c r="AB302" s="488"/>
      <c r="AC302" s="488"/>
      <c r="AD302" s="488"/>
      <c r="AE302" s="488"/>
      <c r="AF302" s="488"/>
      <c r="AG302" s="488"/>
      <c r="AH302" s="488"/>
      <c r="AI302" s="488"/>
      <c r="AJ302" s="488"/>
      <c r="AK302" s="488"/>
      <c r="AL302" s="488"/>
      <c r="AM302" s="488"/>
      <c r="AN302" s="488"/>
      <c r="AO302" s="488"/>
      <c r="AP302" s="488"/>
      <c r="AQ302" s="488"/>
      <c r="AR302" s="488"/>
      <c r="AS302" s="488"/>
      <c r="AT302" s="488"/>
      <c r="AU302" s="488"/>
      <c r="AV302" s="488"/>
      <c r="AW302" s="488"/>
      <c r="AX302" s="488"/>
      <c r="AY302" s="488"/>
      <c r="AZ302" s="488"/>
      <c r="BA302" s="488"/>
      <c r="BB302" s="488"/>
      <c r="BC302" s="488"/>
      <c r="BD302" s="488"/>
      <c r="BE302" s="488"/>
      <c r="BF302" s="488"/>
      <c r="BG302" s="488"/>
      <c r="BH302" s="488"/>
      <c r="BI302" s="488"/>
      <c r="BJ302" s="488"/>
      <c r="BK302" s="488"/>
      <c r="BL302" s="488"/>
      <c r="BM302" s="488"/>
      <c r="BN302" s="488"/>
      <c r="BO302" s="488"/>
      <c r="BP302" s="488"/>
      <c r="BQ302" s="488"/>
      <c r="BR302" s="488"/>
      <c r="BS302" s="488"/>
      <c r="BT302" s="488"/>
      <c r="BU302" s="488"/>
      <c r="BV302" s="488"/>
      <c r="BW302" s="488"/>
      <c r="BX302" s="488"/>
      <c r="BY302" s="488"/>
      <c r="BZ302" s="488"/>
      <c r="CA302" s="488"/>
      <c r="CB302" s="488"/>
      <c r="CC302" s="488"/>
      <c r="CD302" s="488"/>
      <c r="CE302" s="488"/>
      <c r="CF302" s="488"/>
      <c r="CG302" s="488"/>
      <c r="CH302" s="488"/>
      <c r="CI302" s="488"/>
      <c r="CJ302" s="488"/>
      <c r="CK302" s="488"/>
      <c r="CL302" s="488"/>
      <c r="CM302" s="488"/>
      <c r="CN302" s="488"/>
      <c r="CO302" s="488"/>
      <c r="CP302" s="488"/>
      <c r="CQ302" s="488"/>
      <c r="CR302" s="488"/>
      <c r="CS302" s="488"/>
      <c r="CT302" s="488"/>
      <c r="CU302" s="488"/>
      <c r="CV302" s="488"/>
      <c r="CW302" s="488"/>
      <c r="CX302" s="488"/>
      <c r="CY302" s="488"/>
      <c r="CZ302" s="488"/>
      <c r="DA302" s="488"/>
      <c r="DB302" s="488"/>
      <c r="DC302" s="488"/>
      <c r="DD302" s="488"/>
      <c r="DE302" s="488"/>
      <c r="DF302" s="488"/>
      <c r="DG302" s="488"/>
      <c r="DH302" s="488"/>
      <c r="DI302" s="488"/>
      <c r="DJ302" s="488"/>
      <c r="DK302" s="488"/>
      <c r="DL302" s="488"/>
      <c r="DM302" s="488"/>
      <c r="DN302" s="488"/>
      <c r="DO302" s="488"/>
      <c r="DP302" s="488"/>
      <c r="DQ302" s="488"/>
      <c r="DR302" s="488"/>
      <c r="DS302" s="488"/>
      <c r="DT302" s="488"/>
      <c r="DU302" s="488"/>
      <c r="DV302" s="488"/>
      <c r="DW302" s="488"/>
      <c r="DX302" s="488"/>
      <c r="DY302" s="488"/>
      <c r="DZ302" s="488"/>
      <c r="EA302" s="488"/>
      <c r="EB302" s="488"/>
      <c r="EC302" s="488"/>
      <c r="ED302" s="488"/>
      <c r="EE302" s="488"/>
      <c r="EF302" s="488"/>
      <c r="EG302" s="488"/>
      <c r="EH302" s="489"/>
    </row>
    <row r="303" spans="1:138" s="490" customFormat="1" ht="18" customHeight="1">
      <c r="A303" s="628">
        <v>295</v>
      </c>
      <c r="B303" s="470" t="s">
        <v>1700</v>
      </c>
      <c r="C303" s="468" t="s">
        <v>648</v>
      </c>
      <c r="D303" s="469">
        <v>5220</v>
      </c>
      <c r="E303" s="381" t="s">
        <v>1743</v>
      </c>
      <c r="F303" s="469" t="s">
        <v>1744</v>
      </c>
      <c r="G303" s="381" t="s">
        <v>1745</v>
      </c>
      <c r="H303" s="470" t="s">
        <v>983</v>
      </c>
      <c r="I303" s="468"/>
      <c r="J303" s="468"/>
      <c r="K303" s="471"/>
      <c r="L303" s="468"/>
      <c r="M303" s="488"/>
      <c r="N303" s="488"/>
      <c r="O303" s="488"/>
      <c r="P303" s="488"/>
      <c r="Q303" s="488"/>
      <c r="R303" s="488"/>
      <c r="S303" s="488"/>
      <c r="T303" s="488"/>
      <c r="U303" s="488"/>
      <c r="V303" s="488"/>
      <c r="W303" s="488"/>
      <c r="X303" s="488"/>
      <c r="Y303" s="488"/>
      <c r="Z303" s="488"/>
      <c r="AA303" s="488"/>
      <c r="AB303" s="488"/>
      <c r="AC303" s="488"/>
      <c r="AD303" s="488"/>
      <c r="AE303" s="488"/>
      <c r="AF303" s="488"/>
      <c r="AG303" s="488"/>
      <c r="AH303" s="488"/>
      <c r="AI303" s="488"/>
      <c r="AJ303" s="488"/>
      <c r="AK303" s="488"/>
      <c r="AL303" s="488"/>
      <c r="AM303" s="488"/>
      <c r="AN303" s="488"/>
      <c r="AO303" s="488"/>
      <c r="AP303" s="488"/>
      <c r="AQ303" s="488"/>
      <c r="AR303" s="488"/>
      <c r="AS303" s="488"/>
      <c r="AT303" s="488"/>
      <c r="AU303" s="488"/>
      <c r="AV303" s="488"/>
      <c r="AW303" s="488"/>
      <c r="AX303" s="488"/>
      <c r="AY303" s="488"/>
      <c r="AZ303" s="488"/>
      <c r="BA303" s="488"/>
      <c r="BB303" s="488"/>
      <c r="BC303" s="488"/>
      <c r="BD303" s="488"/>
      <c r="BE303" s="488"/>
      <c r="BF303" s="488"/>
      <c r="BG303" s="488"/>
      <c r="BH303" s="488"/>
      <c r="BI303" s="488"/>
      <c r="BJ303" s="488"/>
      <c r="BK303" s="488"/>
      <c r="BL303" s="488"/>
      <c r="BM303" s="488"/>
      <c r="BN303" s="488"/>
      <c r="BO303" s="488"/>
      <c r="BP303" s="488"/>
      <c r="BQ303" s="488"/>
      <c r="BR303" s="488"/>
      <c r="BS303" s="488"/>
      <c r="BT303" s="488"/>
      <c r="BU303" s="488"/>
      <c r="BV303" s="488"/>
      <c r="BW303" s="488"/>
      <c r="BX303" s="488"/>
      <c r="BY303" s="488"/>
      <c r="BZ303" s="488"/>
      <c r="CA303" s="488"/>
      <c r="CB303" s="488"/>
      <c r="CC303" s="488"/>
      <c r="CD303" s="488"/>
      <c r="CE303" s="488"/>
      <c r="CF303" s="488"/>
      <c r="CG303" s="488"/>
      <c r="CH303" s="488"/>
      <c r="CI303" s="488"/>
      <c r="CJ303" s="488"/>
      <c r="CK303" s="488"/>
      <c r="CL303" s="488"/>
      <c r="CM303" s="488"/>
      <c r="CN303" s="488"/>
      <c r="CO303" s="488"/>
      <c r="CP303" s="488"/>
      <c r="CQ303" s="488"/>
      <c r="CR303" s="488"/>
      <c r="CS303" s="488"/>
      <c r="CT303" s="488"/>
      <c r="CU303" s="488"/>
      <c r="CV303" s="488"/>
      <c r="CW303" s="488"/>
      <c r="CX303" s="488"/>
      <c r="CY303" s="488"/>
      <c r="CZ303" s="488"/>
      <c r="DA303" s="488"/>
      <c r="DB303" s="488"/>
      <c r="DC303" s="488"/>
      <c r="DD303" s="488"/>
      <c r="DE303" s="488"/>
      <c r="DF303" s="488"/>
      <c r="DG303" s="488"/>
      <c r="DH303" s="488"/>
      <c r="DI303" s="488"/>
      <c r="DJ303" s="488"/>
      <c r="DK303" s="488"/>
      <c r="DL303" s="488"/>
      <c r="DM303" s="488"/>
      <c r="DN303" s="488"/>
      <c r="DO303" s="488"/>
      <c r="DP303" s="488"/>
      <c r="DQ303" s="488"/>
      <c r="DR303" s="488"/>
      <c r="DS303" s="488"/>
      <c r="DT303" s="488"/>
      <c r="DU303" s="488"/>
      <c r="DV303" s="488"/>
      <c r="DW303" s="488"/>
      <c r="DX303" s="488"/>
      <c r="DY303" s="488"/>
      <c r="DZ303" s="488"/>
      <c r="EA303" s="488"/>
      <c r="EB303" s="488"/>
      <c r="EC303" s="488"/>
      <c r="ED303" s="488"/>
      <c r="EE303" s="488"/>
      <c r="EF303" s="488"/>
      <c r="EG303" s="488"/>
      <c r="EH303" s="489"/>
    </row>
    <row r="304" spans="1:138" s="490" customFormat="1" ht="18" customHeight="1">
      <c r="A304" s="628">
        <v>296</v>
      </c>
      <c r="B304" s="470" t="s">
        <v>1700</v>
      </c>
      <c r="C304" s="468" t="s">
        <v>648</v>
      </c>
      <c r="D304" s="469">
        <v>2000</v>
      </c>
      <c r="E304" s="381" t="s">
        <v>1746</v>
      </c>
      <c r="F304" s="469" t="s">
        <v>1747</v>
      </c>
      <c r="G304" s="381" t="s">
        <v>1748</v>
      </c>
      <c r="H304" s="470" t="s">
        <v>979</v>
      </c>
      <c r="I304" s="493"/>
      <c r="J304" s="468"/>
      <c r="K304" s="471"/>
      <c r="L304" s="468"/>
      <c r="M304" s="488"/>
      <c r="N304" s="488"/>
      <c r="O304" s="488"/>
      <c r="P304" s="488"/>
      <c r="Q304" s="488"/>
      <c r="R304" s="488"/>
      <c r="S304" s="488"/>
      <c r="T304" s="488"/>
      <c r="U304" s="488"/>
      <c r="V304" s="488"/>
      <c r="W304" s="488"/>
      <c r="X304" s="488"/>
      <c r="Y304" s="488"/>
      <c r="Z304" s="488"/>
      <c r="AA304" s="488"/>
      <c r="AB304" s="488"/>
      <c r="AC304" s="488"/>
      <c r="AD304" s="488"/>
      <c r="AE304" s="488"/>
      <c r="AF304" s="488"/>
      <c r="AG304" s="488"/>
      <c r="AH304" s="488"/>
      <c r="AI304" s="488"/>
      <c r="AJ304" s="488"/>
      <c r="AK304" s="488"/>
      <c r="AL304" s="488"/>
      <c r="AM304" s="488"/>
      <c r="AN304" s="488"/>
      <c r="AO304" s="488"/>
      <c r="AP304" s="488"/>
      <c r="AQ304" s="488"/>
      <c r="AR304" s="488"/>
      <c r="AS304" s="488"/>
      <c r="AT304" s="488"/>
      <c r="AU304" s="488"/>
      <c r="AV304" s="488"/>
      <c r="AW304" s="488"/>
      <c r="AX304" s="488"/>
      <c r="AY304" s="488"/>
      <c r="AZ304" s="488"/>
      <c r="BA304" s="488"/>
      <c r="BB304" s="488"/>
      <c r="BC304" s="488"/>
      <c r="BD304" s="488"/>
      <c r="BE304" s="488"/>
      <c r="BF304" s="488"/>
      <c r="BG304" s="488"/>
      <c r="BH304" s="488"/>
      <c r="BI304" s="488"/>
      <c r="BJ304" s="488"/>
      <c r="BK304" s="488"/>
      <c r="BL304" s="488"/>
      <c r="BM304" s="488"/>
      <c r="BN304" s="488"/>
      <c r="BO304" s="488"/>
      <c r="BP304" s="488"/>
      <c r="BQ304" s="488"/>
      <c r="BR304" s="488"/>
      <c r="BS304" s="488"/>
      <c r="BT304" s="488"/>
      <c r="BU304" s="488"/>
      <c r="BV304" s="488"/>
      <c r="BW304" s="488"/>
      <c r="BX304" s="488"/>
      <c r="BY304" s="488"/>
      <c r="BZ304" s="488"/>
      <c r="CA304" s="488"/>
      <c r="CB304" s="488"/>
      <c r="CC304" s="488"/>
      <c r="CD304" s="488"/>
      <c r="CE304" s="488"/>
      <c r="CF304" s="488"/>
      <c r="CG304" s="488"/>
      <c r="CH304" s="488"/>
      <c r="CI304" s="488"/>
      <c r="CJ304" s="488"/>
      <c r="CK304" s="488"/>
      <c r="CL304" s="488"/>
      <c r="CM304" s="488"/>
      <c r="CN304" s="488"/>
      <c r="CO304" s="488"/>
      <c r="CP304" s="488"/>
      <c r="CQ304" s="488"/>
      <c r="CR304" s="488"/>
      <c r="CS304" s="488"/>
      <c r="CT304" s="488"/>
      <c r="CU304" s="488"/>
      <c r="CV304" s="488"/>
      <c r="CW304" s="488"/>
      <c r="CX304" s="488"/>
      <c r="CY304" s="488"/>
      <c r="CZ304" s="488"/>
      <c r="DA304" s="488"/>
      <c r="DB304" s="488"/>
      <c r="DC304" s="488"/>
      <c r="DD304" s="488"/>
      <c r="DE304" s="488"/>
      <c r="DF304" s="488"/>
      <c r="DG304" s="488"/>
      <c r="DH304" s="488"/>
      <c r="DI304" s="488"/>
      <c r="DJ304" s="488"/>
      <c r="DK304" s="488"/>
      <c r="DL304" s="488"/>
      <c r="DM304" s="488"/>
      <c r="DN304" s="488"/>
      <c r="DO304" s="488"/>
      <c r="DP304" s="488"/>
      <c r="DQ304" s="488"/>
      <c r="DR304" s="488"/>
      <c r="DS304" s="488"/>
      <c r="DT304" s="488"/>
      <c r="DU304" s="488"/>
      <c r="DV304" s="488"/>
      <c r="DW304" s="488"/>
      <c r="DX304" s="488"/>
      <c r="DY304" s="488"/>
      <c r="DZ304" s="488"/>
      <c r="EA304" s="488"/>
      <c r="EB304" s="488"/>
      <c r="EC304" s="488"/>
      <c r="ED304" s="488"/>
      <c r="EE304" s="488"/>
      <c r="EF304" s="488"/>
      <c r="EG304" s="488"/>
      <c r="EH304" s="489"/>
    </row>
    <row r="305" spans="1:138" s="490" customFormat="1" ht="18" customHeight="1">
      <c r="A305" s="628">
        <v>297</v>
      </c>
      <c r="B305" s="470" t="s">
        <v>1700</v>
      </c>
      <c r="C305" s="468" t="s">
        <v>648</v>
      </c>
      <c r="D305" s="469">
        <v>8000</v>
      </c>
      <c r="E305" s="381" t="s">
        <v>1678</v>
      </c>
      <c r="F305" s="469" t="s">
        <v>1679</v>
      </c>
      <c r="G305" s="381" t="s">
        <v>1680</v>
      </c>
      <c r="H305" s="470" t="s">
        <v>983</v>
      </c>
      <c r="I305" s="493"/>
      <c r="J305" s="468"/>
      <c r="K305" s="471"/>
      <c r="L305" s="468"/>
      <c r="M305" s="488"/>
      <c r="N305" s="488"/>
      <c r="O305" s="488"/>
      <c r="P305" s="488"/>
      <c r="Q305" s="488"/>
      <c r="R305" s="488"/>
      <c r="S305" s="488"/>
      <c r="T305" s="488"/>
      <c r="U305" s="488"/>
      <c r="V305" s="488"/>
      <c r="W305" s="488"/>
      <c r="X305" s="488"/>
      <c r="Y305" s="488"/>
      <c r="Z305" s="488"/>
      <c r="AA305" s="488"/>
      <c r="AB305" s="488"/>
      <c r="AC305" s="488"/>
      <c r="AD305" s="488"/>
      <c r="AE305" s="488"/>
      <c r="AF305" s="488"/>
      <c r="AG305" s="488"/>
      <c r="AH305" s="488"/>
      <c r="AI305" s="488"/>
      <c r="AJ305" s="488"/>
      <c r="AK305" s="488"/>
      <c r="AL305" s="488"/>
      <c r="AM305" s="488"/>
      <c r="AN305" s="488"/>
      <c r="AO305" s="488"/>
      <c r="AP305" s="488"/>
      <c r="AQ305" s="488"/>
      <c r="AR305" s="488"/>
      <c r="AS305" s="488"/>
      <c r="AT305" s="488"/>
      <c r="AU305" s="488"/>
      <c r="AV305" s="488"/>
      <c r="AW305" s="488"/>
      <c r="AX305" s="488"/>
      <c r="AY305" s="488"/>
      <c r="AZ305" s="488"/>
      <c r="BA305" s="488"/>
      <c r="BB305" s="488"/>
      <c r="BC305" s="488"/>
      <c r="BD305" s="488"/>
      <c r="BE305" s="488"/>
      <c r="BF305" s="488"/>
      <c r="BG305" s="488"/>
      <c r="BH305" s="488"/>
      <c r="BI305" s="488"/>
      <c r="BJ305" s="488"/>
      <c r="BK305" s="488"/>
      <c r="BL305" s="488"/>
      <c r="BM305" s="488"/>
      <c r="BN305" s="488"/>
      <c r="BO305" s="488"/>
      <c r="BP305" s="488"/>
      <c r="BQ305" s="488"/>
      <c r="BR305" s="488"/>
      <c r="BS305" s="488"/>
      <c r="BT305" s="488"/>
      <c r="BU305" s="488"/>
      <c r="BV305" s="488"/>
      <c r="BW305" s="488"/>
      <c r="BX305" s="488"/>
      <c r="BY305" s="488"/>
      <c r="BZ305" s="488"/>
      <c r="CA305" s="488"/>
      <c r="CB305" s="488"/>
      <c r="CC305" s="488"/>
      <c r="CD305" s="488"/>
      <c r="CE305" s="488"/>
      <c r="CF305" s="488"/>
      <c r="CG305" s="488"/>
      <c r="CH305" s="488"/>
      <c r="CI305" s="488"/>
      <c r="CJ305" s="488"/>
      <c r="CK305" s="488"/>
      <c r="CL305" s="488"/>
      <c r="CM305" s="488"/>
      <c r="CN305" s="488"/>
      <c r="CO305" s="488"/>
      <c r="CP305" s="488"/>
      <c r="CQ305" s="488"/>
      <c r="CR305" s="488"/>
      <c r="CS305" s="488"/>
      <c r="CT305" s="488"/>
      <c r="CU305" s="488"/>
      <c r="CV305" s="488"/>
      <c r="CW305" s="488"/>
      <c r="CX305" s="488"/>
      <c r="CY305" s="488"/>
      <c r="CZ305" s="488"/>
      <c r="DA305" s="488"/>
      <c r="DB305" s="488"/>
      <c r="DC305" s="488"/>
      <c r="DD305" s="488"/>
      <c r="DE305" s="488"/>
      <c r="DF305" s="488"/>
      <c r="DG305" s="488"/>
      <c r="DH305" s="488"/>
      <c r="DI305" s="488"/>
      <c r="DJ305" s="488"/>
      <c r="DK305" s="488"/>
      <c r="DL305" s="488"/>
      <c r="DM305" s="488"/>
      <c r="DN305" s="488"/>
      <c r="DO305" s="488"/>
      <c r="DP305" s="488"/>
      <c r="DQ305" s="488"/>
      <c r="DR305" s="488"/>
      <c r="DS305" s="488"/>
      <c r="DT305" s="488"/>
      <c r="DU305" s="488"/>
      <c r="DV305" s="488"/>
      <c r="DW305" s="488"/>
      <c r="DX305" s="488"/>
      <c r="DY305" s="488"/>
      <c r="DZ305" s="488"/>
      <c r="EA305" s="488"/>
      <c r="EB305" s="488"/>
      <c r="EC305" s="488"/>
      <c r="ED305" s="488"/>
      <c r="EE305" s="488"/>
      <c r="EF305" s="488"/>
      <c r="EG305" s="488"/>
      <c r="EH305" s="489"/>
    </row>
    <row r="306" spans="1:138" s="490" customFormat="1" ht="18" customHeight="1">
      <c r="A306" s="628">
        <v>298</v>
      </c>
      <c r="B306" s="470" t="s">
        <v>1700</v>
      </c>
      <c r="C306" s="468" t="s">
        <v>648</v>
      </c>
      <c r="D306" s="469">
        <v>7000</v>
      </c>
      <c r="E306" s="381" t="s">
        <v>1749</v>
      </c>
      <c r="F306" s="469" t="s">
        <v>1750</v>
      </c>
      <c r="G306" s="381" t="s">
        <v>1751</v>
      </c>
      <c r="H306" s="470" t="s">
        <v>983</v>
      </c>
      <c r="I306" s="493"/>
      <c r="J306" s="468"/>
      <c r="K306" s="471"/>
      <c r="L306" s="468"/>
      <c r="M306" s="488"/>
      <c r="N306" s="488"/>
      <c r="O306" s="488"/>
      <c r="P306" s="488"/>
      <c r="Q306" s="488"/>
      <c r="R306" s="488"/>
      <c r="S306" s="488"/>
      <c r="T306" s="488"/>
      <c r="U306" s="488"/>
      <c r="V306" s="488"/>
      <c r="W306" s="488"/>
      <c r="X306" s="488"/>
      <c r="Y306" s="488"/>
      <c r="Z306" s="488"/>
      <c r="AA306" s="488"/>
      <c r="AB306" s="488"/>
      <c r="AC306" s="488"/>
      <c r="AD306" s="488"/>
      <c r="AE306" s="488"/>
      <c r="AF306" s="488"/>
      <c r="AG306" s="488"/>
      <c r="AH306" s="488"/>
      <c r="AI306" s="488"/>
      <c r="AJ306" s="488"/>
      <c r="AK306" s="488"/>
      <c r="AL306" s="488"/>
      <c r="AM306" s="488"/>
      <c r="AN306" s="488"/>
      <c r="AO306" s="488"/>
      <c r="AP306" s="488"/>
      <c r="AQ306" s="488"/>
      <c r="AR306" s="488"/>
      <c r="AS306" s="488"/>
      <c r="AT306" s="488"/>
      <c r="AU306" s="488"/>
      <c r="AV306" s="488"/>
      <c r="AW306" s="488"/>
      <c r="AX306" s="488"/>
      <c r="AY306" s="488"/>
      <c r="AZ306" s="488"/>
      <c r="BA306" s="488"/>
      <c r="BB306" s="488"/>
      <c r="BC306" s="488"/>
      <c r="BD306" s="488"/>
      <c r="BE306" s="488"/>
      <c r="BF306" s="488"/>
      <c r="BG306" s="488"/>
      <c r="BH306" s="488"/>
      <c r="BI306" s="488"/>
      <c r="BJ306" s="488"/>
      <c r="BK306" s="488"/>
      <c r="BL306" s="488"/>
      <c r="BM306" s="488"/>
      <c r="BN306" s="488"/>
      <c r="BO306" s="488"/>
      <c r="BP306" s="488"/>
      <c r="BQ306" s="488"/>
      <c r="BR306" s="488"/>
      <c r="BS306" s="488"/>
      <c r="BT306" s="488"/>
      <c r="BU306" s="488"/>
      <c r="BV306" s="488"/>
      <c r="BW306" s="488"/>
      <c r="BX306" s="488"/>
      <c r="BY306" s="488"/>
      <c r="BZ306" s="488"/>
      <c r="CA306" s="488"/>
      <c r="CB306" s="488"/>
      <c r="CC306" s="488"/>
      <c r="CD306" s="488"/>
      <c r="CE306" s="488"/>
      <c r="CF306" s="488"/>
      <c r="CG306" s="488"/>
      <c r="CH306" s="488"/>
      <c r="CI306" s="488"/>
      <c r="CJ306" s="488"/>
      <c r="CK306" s="488"/>
      <c r="CL306" s="488"/>
      <c r="CM306" s="488"/>
      <c r="CN306" s="488"/>
      <c r="CO306" s="488"/>
      <c r="CP306" s="488"/>
      <c r="CQ306" s="488"/>
      <c r="CR306" s="488"/>
      <c r="CS306" s="488"/>
      <c r="CT306" s="488"/>
      <c r="CU306" s="488"/>
      <c r="CV306" s="488"/>
      <c r="CW306" s="488"/>
      <c r="CX306" s="488"/>
      <c r="CY306" s="488"/>
      <c r="CZ306" s="488"/>
      <c r="DA306" s="488"/>
      <c r="DB306" s="488"/>
      <c r="DC306" s="488"/>
      <c r="DD306" s="488"/>
      <c r="DE306" s="488"/>
      <c r="DF306" s="488"/>
      <c r="DG306" s="488"/>
      <c r="DH306" s="488"/>
      <c r="DI306" s="488"/>
      <c r="DJ306" s="488"/>
      <c r="DK306" s="488"/>
      <c r="DL306" s="488"/>
      <c r="DM306" s="488"/>
      <c r="DN306" s="488"/>
      <c r="DO306" s="488"/>
      <c r="DP306" s="488"/>
      <c r="DQ306" s="488"/>
      <c r="DR306" s="488"/>
      <c r="DS306" s="488"/>
      <c r="DT306" s="488"/>
      <c r="DU306" s="488"/>
      <c r="DV306" s="488"/>
      <c r="DW306" s="488"/>
      <c r="DX306" s="488"/>
      <c r="DY306" s="488"/>
      <c r="DZ306" s="488"/>
      <c r="EA306" s="488"/>
      <c r="EB306" s="488"/>
      <c r="EC306" s="488"/>
      <c r="ED306" s="488"/>
      <c r="EE306" s="488"/>
      <c r="EF306" s="488"/>
      <c r="EG306" s="488"/>
      <c r="EH306" s="489"/>
    </row>
    <row r="307" spans="1:138" s="490" customFormat="1" ht="18" customHeight="1">
      <c r="A307" s="628">
        <v>299</v>
      </c>
      <c r="B307" s="470" t="s">
        <v>1700</v>
      </c>
      <c r="C307" s="468" t="s">
        <v>648</v>
      </c>
      <c r="D307" s="469">
        <v>2000</v>
      </c>
      <c r="E307" s="381" t="s">
        <v>1752</v>
      </c>
      <c r="F307" s="469" t="s">
        <v>1753</v>
      </c>
      <c r="G307" s="381" t="s">
        <v>1754</v>
      </c>
      <c r="H307" s="470" t="s">
        <v>983</v>
      </c>
      <c r="I307" s="493"/>
      <c r="J307" s="468"/>
      <c r="K307" s="471"/>
      <c r="L307" s="468"/>
      <c r="M307" s="488"/>
      <c r="N307" s="488"/>
      <c r="O307" s="488"/>
      <c r="P307" s="488"/>
      <c r="Q307" s="488"/>
      <c r="R307" s="488"/>
      <c r="S307" s="488"/>
      <c r="T307" s="488"/>
      <c r="U307" s="488"/>
      <c r="V307" s="488"/>
      <c r="W307" s="488"/>
      <c r="X307" s="488"/>
      <c r="Y307" s="488"/>
      <c r="Z307" s="488"/>
      <c r="AA307" s="488"/>
      <c r="AB307" s="488"/>
      <c r="AC307" s="488"/>
      <c r="AD307" s="488"/>
      <c r="AE307" s="488"/>
      <c r="AF307" s="488"/>
      <c r="AG307" s="488"/>
      <c r="AH307" s="488"/>
      <c r="AI307" s="488"/>
      <c r="AJ307" s="488"/>
      <c r="AK307" s="488"/>
      <c r="AL307" s="488"/>
      <c r="AM307" s="488"/>
      <c r="AN307" s="488"/>
      <c r="AO307" s="488"/>
      <c r="AP307" s="488"/>
      <c r="AQ307" s="488"/>
      <c r="AR307" s="488"/>
      <c r="AS307" s="488"/>
      <c r="AT307" s="488"/>
      <c r="AU307" s="488"/>
      <c r="AV307" s="488"/>
      <c r="AW307" s="488"/>
      <c r="AX307" s="488"/>
      <c r="AY307" s="488"/>
      <c r="AZ307" s="488"/>
      <c r="BA307" s="488"/>
      <c r="BB307" s="488"/>
      <c r="BC307" s="488"/>
      <c r="BD307" s="488"/>
      <c r="BE307" s="488"/>
      <c r="BF307" s="488"/>
      <c r="BG307" s="488"/>
      <c r="BH307" s="488"/>
      <c r="BI307" s="488"/>
      <c r="BJ307" s="488"/>
      <c r="BK307" s="488"/>
      <c r="BL307" s="488"/>
      <c r="BM307" s="488"/>
      <c r="BN307" s="488"/>
      <c r="BO307" s="488"/>
      <c r="BP307" s="488"/>
      <c r="BQ307" s="488"/>
      <c r="BR307" s="488"/>
      <c r="BS307" s="488"/>
      <c r="BT307" s="488"/>
      <c r="BU307" s="488"/>
      <c r="BV307" s="488"/>
      <c r="BW307" s="488"/>
      <c r="BX307" s="488"/>
      <c r="BY307" s="488"/>
      <c r="BZ307" s="488"/>
      <c r="CA307" s="488"/>
      <c r="CB307" s="488"/>
      <c r="CC307" s="488"/>
      <c r="CD307" s="488"/>
      <c r="CE307" s="488"/>
      <c r="CF307" s="488"/>
      <c r="CG307" s="488"/>
      <c r="CH307" s="488"/>
      <c r="CI307" s="488"/>
      <c r="CJ307" s="488"/>
      <c r="CK307" s="488"/>
      <c r="CL307" s="488"/>
      <c r="CM307" s="488"/>
      <c r="CN307" s="488"/>
      <c r="CO307" s="488"/>
      <c r="CP307" s="488"/>
      <c r="CQ307" s="488"/>
      <c r="CR307" s="488"/>
      <c r="CS307" s="488"/>
      <c r="CT307" s="488"/>
      <c r="CU307" s="488"/>
      <c r="CV307" s="488"/>
      <c r="CW307" s="488"/>
      <c r="CX307" s="488"/>
      <c r="CY307" s="488"/>
      <c r="CZ307" s="488"/>
      <c r="DA307" s="488"/>
      <c r="DB307" s="488"/>
      <c r="DC307" s="488"/>
      <c r="DD307" s="488"/>
      <c r="DE307" s="488"/>
      <c r="DF307" s="488"/>
      <c r="DG307" s="488"/>
      <c r="DH307" s="488"/>
      <c r="DI307" s="488"/>
      <c r="DJ307" s="488"/>
      <c r="DK307" s="488"/>
      <c r="DL307" s="488"/>
      <c r="DM307" s="488"/>
      <c r="DN307" s="488"/>
      <c r="DO307" s="488"/>
      <c r="DP307" s="488"/>
      <c r="DQ307" s="488"/>
      <c r="DR307" s="488"/>
      <c r="DS307" s="488"/>
      <c r="DT307" s="488"/>
      <c r="DU307" s="488"/>
      <c r="DV307" s="488"/>
      <c r="DW307" s="488"/>
      <c r="DX307" s="488"/>
      <c r="DY307" s="488"/>
      <c r="DZ307" s="488"/>
      <c r="EA307" s="488"/>
      <c r="EB307" s="488"/>
      <c r="EC307" s="488"/>
      <c r="ED307" s="488"/>
      <c r="EE307" s="488"/>
      <c r="EF307" s="488"/>
      <c r="EG307" s="488"/>
      <c r="EH307" s="489"/>
    </row>
    <row r="308" spans="1:138" s="490" customFormat="1" ht="18" customHeight="1">
      <c r="A308" s="628">
        <v>300</v>
      </c>
      <c r="B308" s="470" t="s">
        <v>1700</v>
      </c>
      <c r="C308" s="468" t="s">
        <v>648</v>
      </c>
      <c r="D308" s="469">
        <v>2000</v>
      </c>
      <c r="E308" s="381" t="s">
        <v>1755</v>
      </c>
      <c r="F308" s="469" t="s">
        <v>1756</v>
      </c>
      <c r="G308" s="381" t="s">
        <v>1757</v>
      </c>
      <c r="H308" s="470" t="s">
        <v>979</v>
      </c>
      <c r="I308" s="493"/>
      <c r="J308" s="468"/>
      <c r="K308" s="471"/>
      <c r="L308" s="468"/>
      <c r="M308" s="488"/>
      <c r="N308" s="488"/>
      <c r="O308" s="488"/>
      <c r="P308" s="488"/>
      <c r="Q308" s="488"/>
      <c r="R308" s="488"/>
      <c r="S308" s="488"/>
      <c r="T308" s="488"/>
      <c r="U308" s="488"/>
      <c r="V308" s="488"/>
      <c r="W308" s="488"/>
      <c r="X308" s="488"/>
      <c r="Y308" s="488"/>
      <c r="Z308" s="488"/>
      <c r="AA308" s="488"/>
      <c r="AB308" s="488"/>
      <c r="AC308" s="488"/>
      <c r="AD308" s="488"/>
      <c r="AE308" s="488"/>
      <c r="AF308" s="488"/>
      <c r="AG308" s="488"/>
      <c r="AH308" s="488"/>
      <c r="AI308" s="488"/>
      <c r="AJ308" s="488"/>
      <c r="AK308" s="488"/>
      <c r="AL308" s="488"/>
      <c r="AM308" s="488"/>
      <c r="AN308" s="488"/>
      <c r="AO308" s="488"/>
      <c r="AP308" s="488"/>
      <c r="AQ308" s="488"/>
      <c r="AR308" s="488"/>
      <c r="AS308" s="488"/>
      <c r="AT308" s="488"/>
      <c r="AU308" s="488"/>
      <c r="AV308" s="488"/>
      <c r="AW308" s="488"/>
      <c r="AX308" s="488"/>
      <c r="AY308" s="488"/>
      <c r="AZ308" s="488"/>
      <c r="BA308" s="488"/>
      <c r="BB308" s="488"/>
      <c r="BC308" s="488"/>
      <c r="BD308" s="488"/>
      <c r="BE308" s="488"/>
      <c r="BF308" s="488"/>
      <c r="BG308" s="488"/>
      <c r="BH308" s="488"/>
      <c r="BI308" s="488"/>
      <c r="BJ308" s="488"/>
      <c r="BK308" s="488"/>
      <c r="BL308" s="488"/>
      <c r="BM308" s="488"/>
      <c r="BN308" s="488"/>
      <c r="BO308" s="488"/>
      <c r="BP308" s="488"/>
      <c r="BQ308" s="488"/>
      <c r="BR308" s="488"/>
      <c r="BS308" s="488"/>
      <c r="BT308" s="488"/>
      <c r="BU308" s="488"/>
      <c r="BV308" s="488"/>
      <c r="BW308" s="488"/>
      <c r="BX308" s="488"/>
      <c r="BY308" s="488"/>
      <c r="BZ308" s="488"/>
      <c r="CA308" s="488"/>
      <c r="CB308" s="488"/>
      <c r="CC308" s="488"/>
      <c r="CD308" s="488"/>
      <c r="CE308" s="488"/>
      <c r="CF308" s="488"/>
      <c r="CG308" s="488"/>
      <c r="CH308" s="488"/>
      <c r="CI308" s="488"/>
      <c r="CJ308" s="488"/>
      <c r="CK308" s="488"/>
      <c r="CL308" s="488"/>
      <c r="CM308" s="488"/>
      <c r="CN308" s="488"/>
      <c r="CO308" s="488"/>
      <c r="CP308" s="488"/>
      <c r="CQ308" s="488"/>
      <c r="CR308" s="488"/>
      <c r="CS308" s="488"/>
      <c r="CT308" s="488"/>
      <c r="CU308" s="488"/>
      <c r="CV308" s="488"/>
      <c r="CW308" s="488"/>
      <c r="CX308" s="488"/>
      <c r="CY308" s="488"/>
      <c r="CZ308" s="488"/>
      <c r="DA308" s="488"/>
      <c r="DB308" s="488"/>
      <c r="DC308" s="488"/>
      <c r="DD308" s="488"/>
      <c r="DE308" s="488"/>
      <c r="DF308" s="488"/>
      <c r="DG308" s="488"/>
      <c r="DH308" s="488"/>
      <c r="DI308" s="488"/>
      <c r="DJ308" s="488"/>
      <c r="DK308" s="488"/>
      <c r="DL308" s="488"/>
      <c r="DM308" s="488"/>
      <c r="DN308" s="488"/>
      <c r="DO308" s="488"/>
      <c r="DP308" s="488"/>
      <c r="DQ308" s="488"/>
      <c r="DR308" s="488"/>
      <c r="DS308" s="488"/>
      <c r="DT308" s="488"/>
      <c r="DU308" s="488"/>
      <c r="DV308" s="488"/>
      <c r="DW308" s="488"/>
      <c r="DX308" s="488"/>
      <c r="DY308" s="488"/>
      <c r="DZ308" s="488"/>
      <c r="EA308" s="488"/>
      <c r="EB308" s="488"/>
      <c r="EC308" s="488"/>
      <c r="ED308" s="488"/>
      <c r="EE308" s="488"/>
      <c r="EF308" s="488"/>
      <c r="EG308" s="488"/>
      <c r="EH308" s="489"/>
    </row>
    <row r="309" spans="1:138" s="490" customFormat="1" ht="18" customHeight="1">
      <c r="A309" s="628">
        <v>301</v>
      </c>
      <c r="B309" s="470" t="s">
        <v>1700</v>
      </c>
      <c r="C309" s="468" t="s">
        <v>648</v>
      </c>
      <c r="D309" s="469">
        <v>5000</v>
      </c>
      <c r="E309" s="381" t="s">
        <v>1758</v>
      </c>
      <c r="F309" s="469" t="s">
        <v>1759</v>
      </c>
      <c r="G309" s="381" t="s">
        <v>1760</v>
      </c>
      <c r="H309" s="470" t="s">
        <v>979</v>
      </c>
      <c r="I309" s="493"/>
      <c r="J309" s="468"/>
      <c r="K309" s="471"/>
      <c r="L309" s="468"/>
      <c r="M309" s="488"/>
      <c r="N309" s="488"/>
      <c r="O309" s="488"/>
      <c r="P309" s="488"/>
      <c r="Q309" s="488"/>
      <c r="R309" s="488"/>
      <c r="S309" s="488"/>
      <c r="T309" s="488"/>
      <c r="U309" s="488"/>
      <c r="V309" s="488"/>
      <c r="W309" s="488"/>
      <c r="X309" s="488"/>
      <c r="Y309" s="488"/>
      <c r="Z309" s="488"/>
      <c r="AA309" s="488"/>
      <c r="AB309" s="488"/>
      <c r="AC309" s="488"/>
      <c r="AD309" s="488"/>
      <c r="AE309" s="488"/>
      <c r="AF309" s="488"/>
      <c r="AG309" s="488"/>
      <c r="AH309" s="488"/>
      <c r="AI309" s="488"/>
      <c r="AJ309" s="488"/>
      <c r="AK309" s="488"/>
      <c r="AL309" s="488"/>
      <c r="AM309" s="488"/>
      <c r="AN309" s="488"/>
      <c r="AO309" s="488"/>
      <c r="AP309" s="488"/>
      <c r="AQ309" s="488"/>
      <c r="AR309" s="488"/>
      <c r="AS309" s="488"/>
      <c r="AT309" s="488"/>
      <c r="AU309" s="488"/>
      <c r="AV309" s="488"/>
      <c r="AW309" s="488"/>
      <c r="AX309" s="488"/>
      <c r="AY309" s="488"/>
      <c r="AZ309" s="488"/>
      <c r="BA309" s="488"/>
      <c r="BB309" s="488"/>
      <c r="BC309" s="488"/>
      <c r="BD309" s="488"/>
      <c r="BE309" s="488"/>
      <c r="BF309" s="488"/>
      <c r="BG309" s="488"/>
      <c r="BH309" s="488"/>
      <c r="BI309" s="488"/>
      <c r="BJ309" s="488"/>
      <c r="BK309" s="488"/>
      <c r="BL309" s="488"/>
      <c r="BM309" s="488"/>
      <c r="BN309" s="488"/>
      <c r="BO309" s="488"/>
      <c r="BP309" s="488"/>
      <c r="BQ309" s="488"/>
      <c r="BR309" s="488"/>
      <c r="BS309" s="488"/>
      <c r="BT309" s="488"/>
      <c r="BU309" s="488"/>
      <c r="BV309" s="488"/>
      <c r="BW309" s="488"/>
      <c r="BX309" s="488"/>
      <c r="BY309" s="488"/>
      <c r="BZ309" s="488"/>
      <c r="CA309" s="488"/>
      <c r="CB309" s="488"/>
      <c r="CC309" s="488"/>
      <c r="CD309" s="488"/>
      <c r="CE309" s="488"/>
      <c r="CF309" s="488"/>
      <c r="CG309" s="488"/>
      <c r="CH309" s="488"/>
      <c r="CI309" s="488"/>
      <c r="CJ309" s="488"/>
      <c r="CK309" s="488"/>
      <c r="CL309" s="488"/>
      <c r="CM309" s="488"/>
      <c r="CN309" s="488"/>
      <c r="CO309" s="488"/>
      <c r="CP309" s="488"/>
      <c r="CQ309" s="488"/>
      <c r="CR309" s="488"/>
      <c r="CS309" s="488"/>
      <c r="CT309" s="488"/>
      <c r="CU309" s="488"/>
      <c r="CV309" s="488"/>
      <c r="CW309" s="488"/>
      <c r="CX309" s="488"/>
      <c r="CY309" s="488"/>
      <c r="CZ309" s="488"/>
      <c r="DA309" s="488"/>
      <c r="DB309" s="488"/>
      <c r="DC309" s="488"/>
      <c r="DD309" s="488"/>
      <c r="DE309" s="488"/>
      <c r="DF309" s="488"/>
      <c r="DG309" s="488"/>
      <c r="DH309" s="488"/>
      <c r="DI309" s="488"/>
      <c r="DJ309" s="488"/>
      <c r="DK309" s="488"/>
      <c r="DL309" s="488"/>
      <c r="DM309" s="488"/>
      <c r="DN309" s="488"/>
      <c r="DO309" s="488"/>
      <c r="DP309" s="488"/>
      <c r="DQ309" s="488"/>
      <c r="DR309" s="488"/>
      <c r="DS309" s="488"/>
      <c r="DT309" s="488"/>
      <c r="DU309" s="488"/>
      <c r="DV309" s="488"/>
      <c r="DW309" s="488"/>
      <c r="DX309" s="488"/>
      <c r="DY309" s="488"/>
      <c r="DZ309" s="488"/>
      <c r="EA309" s="488"/>
      <c r="EB309" s="488"/>
      <c r="EC309" s="488"/>
      <c r="ED309" s="488"/>
      <c r="EE309" s="488"/>
      <c r="EF309" s="488"/>
      <c r="EG309" s="488"/>
      <c r="EH309" s="489"/>
    </row>
    <row r="310" spans="1:138" s="490" customFormat="1" ht="18" customHeight="1">
      <c r="A310" s="628">
        <v>302</v>
      </c>
      <c r="B310" s="470" t="s">
        <v>1761</v>
      </c>
      <c r="C310" s="468" t="s">
        <v>648</v>
      </c>
      <c r="D310" s="469">
        <v>5000</v>
      </c>
      <c r="E310" s="381" t="s">
        <v>1762</v>
      </c>
      <c r="F310" s="469" t="s">
        <v>1763</v>
      </c>
      <c r="G310" s="381" t="s">
        <v>1764</v>
      </c>
      <c r="H310" s="470" t="s">
        <v>983</v>
      </c>
      <c r="I310" s="493"/>
      <c r="J310" s="468"/>
      <c r="K310" s="471"/>
      <c r="L310" s="468"/>
      <c r="M310" s="488"/>
      <c r="N310" s="488"/>
      <c r="O310" s="488"/>
      <c r="P310" s="488"/>
      <c r="Q310" s="488"/>
      <c r="R310" s="488"/>
      <c r="S310" s="488"/>
      <c r="T310" s="488"/>
      <c r="U310" s="488"/>
      <c r="V310" s="488"/>
      <c r="W310" s="488"/>
      <c r="X310" s="488"/>
      <c r="Y310" s="488"/>
      <c r="Z310" s="488"/>
      <c r="AA310" s="488"/>
      <c r="AB310" s="488"/>
      <c r="AC310" s="488"/>
      <c r="AD310" s="488"/>
      <c r="AE310" s="488"/>
      <c r="AF310" s="488"/>
      <c r="AG310" s="488"/>
      <c r="AH310" s="488"/>
      <c r="AI310" s="488"/>
      <c r="AJ310" s="488"/>
      <c r="AK310" s="488"/>
      <c r="AL310" s="488"/>
      <c r="AM310" s="488"/>
      <c r="AN310" s="488"/>
      <c r="AO310" s="488"/>
      <c r="AP310" s="488"/>
      <c r="AQ310" s="488"/>
      <c r="AR310" s="488"/>
      <c r="AS310" s="488"/>
      <c r="AT310" s="488"/>
      <c r="AU310" s="488"/>
      <c r="AV310" s="488"/>
      <c r="AW310" s="488"/>
      <c r="AX310" s="488"/>
      <c r="AY310" s="488"/>
      <c r="AZ310" s="488"/>
      <c r="BA310" s="488"/>
      <c r="BB310" s="488"/>
      <c r="BC310" s="488"/>
      <c r="BD310" s="488"/>
      <c r="BE310" s="488"/>
      <c r="BF310" s="488"/>
      <c r="BG310" s="488"/>
      <c r="BH310" s="488"/>
      <c r="BI310" s="488"/>
      <c r="BJ310" s="488"/>
      <c r="BK310" s="488"/>
      <c r="BL310" s="488"/>
      <c r="BM310" s="488"/>
      <c r="BN310" s="488"/>
      <c r="BO310" s="488"/>
      <c r="BP310" s="488"/>
      <c r="BQ310" s="488"/>
      <c r="BR310" s="488"/>
      <c r="BS310" s="488"/>
      <c r="BT310" s="488"/>
      <c r="BU310" s="488"/>
      <c r="BV310" s="488"/>
      <c r="BW310" s="488"/>
      <c r="BX310" s="488"/>
      <c r="BY310" s="488"/>
      <c r="BZ310" s="488"/>
      <c r="CA310" s="488"/>
      <c r="CB310" s="488"/>
      <c r="CC310" s="488"/>
      <c r="CD310" s="488"/>
      <c r="CE310" s="488"/>
      <c r="CF310" s="488"/>
      <c r="CG310" s="488"/>
      <c r="CH310" s="488"/>
      <c r="CI310" s="488"/>
      <c r="CJ310" s="488"/>
      <c r="CK310" s="488"/>
      <c r="CL310" s="488"/>
      <c r="CM310" s="488"/>
      <c r="CN310" s="488"/>
      <c r="CO310" s="488"/>
      <c r="CP310" s="488"/>
      <c r="CQ310" s="488"/>
      <c r="CR310" s="488"/>
      <c r="CS310" s="488"/>
      <c r="CT310" s="488"/>
      <c r="CU310" s="488"/>
      <c r="CV310" s="488"/>
      <c r="CW310" s="488"/>
      <c r="CX310" s="488"/>
      <c r="CY310" s="488"/>
      <c r="CZ310" s="488"/>
      <c r="DA310" s="488"/>
      <c r="DB310" s="488"/>
      <c r="DC310" s="488"/>
      <c r="DD310" s="488"/>
      <c r="DE310" s="488"/>
      <c r="DF310" s="488"/>
      <c r="DG310" s="488"/>
      <c r="DH310" s="488"/>
      <c r="DI310" s="488"/>
      <c r="DJ310" s="488"/>
      <c r="DK310" s="488"/>
      <c r="DL310" s="488"/>
      <c r="DM310" s="488"/>
      <c r="DN310" s="488"/>
      <c r="DO310" s="488"/>
      <c r="DP310" s="488"/>
      <c r="DQ310" s="488"/>
      <c r="DR310" s="488"/>
      <c r="DS310" s="488"/>
      <c r="DT310" s="488"/>
      <c r="DU310" s="488"/>
      <c r="DV310" s="488"/>
      <c r="DW310" s="488"/>
      <c r="DX310" s="488"/>
      <c r="DY310" s="488"/>
      <c r="DZ310" s="488"/>
      <c r="EA310" s="488"/>
      <c r="EB310" s="488"/>
      <c r="EC310" s="488"/>
      <c r="ED310" s="488"/>
      <c r="EE310" s="488"/>
      <c r="EF310" s="488"/>
      <c r="EG310" s="488"/>
      <c r="EH310" s="489"/>
    </row>
    <row r="311" spans="1:138" s="490" customFormat="1" ht="18" customHeight="1">
      <c r="A311" s="628">
        <v>303</v>
      </c>
      <c r="B311" s="470" t="s">
        <v>1761</v>
      </c>
      <c r="C311" s="468" t="s">
        <v>648</v>
      </c>
      <c r="D311" s="469">
        <v>5000</v>
      </c>
      <c r="E311" s="381" t="s">
        <v>1765</v>
      </c>
      <c r="F311" s="469" t="s">
        <v>1766</v>
      </c>
      <c r="G311" s="381" t="s">
        <v>1767</v>
      </c>
      <c r="H311" s="470" t="s">
        <v>983</v>
      </c>
      <c r="I311" s="493"/>
      <c r="J311" s="468"/>
      <c r="K311" s="471"/>
      <c r="L311" s="468"/>
      <c r="M311" s="488"/>
      <c r="N311" s="488"/>
      <c r="O311" s="488"/>
      <c r="P311" s="488"/>
      <c r="Q311" s="488"/>
      <c r="R311" s="488"/>
      <c r="S311" s="488"/>
      <c r="T311" s="488"/>
      <c r="U311" s="488"/>
      <c r="V311" s="488"/>
      <c r="W311" s="488"/>
      <c r="X311" s="488"/>
      <c r="Y311" s="488"/>
      <c r="Z311" s="488"/>
      <c r="AA311" s="488"/>
      <c r="AB311" s="488"/>
      <c r="AC311" s="488"/>
      <c r="AD311" s="488"/>
      <c r="AE311" s="488"/>
      <c r="AF311" s="488"/>
      <c r="AG311" s="488"/>
      <c r="AH311" s="488"/>
      <c r="AI311" s="488"/>
      <c r="AJ311" s="488"/>
      <c r="AK311" s="488"/>
      <c r="AL311" s="488"/>
      <c r="AM311" s="488"/>
      <c r="AN311" s="488"/>
      <c r="AO311" s="488"/>
      <c r="AP311" s="488"/>
      <c r="AQ311" s="488"/>
      <c r="AR311" s="488"/>
      <c r="AS311" s="488"/>
      <c r="AT311" s="488"/>
      <c r="AU311" s="488"/>
      <c r="AV311" s="488"/>
      <c r="AW311" s="488"/>
      <c r="AX311" s="488"/>
      <c r="AY311" s="488"/>
      <c r="AZ311" s="488"/>
      <c r="BA311" s="488"/>
      <c r="BB311" s="488"/>
      <c r="BC311" s="488"/>
      <c r="BD311" s="488"/>
      <c r="BE311" s="488"/>
      <c r="BF311" s="488"/>
      <c r="BG311" s="488"/>
      <c r="BH311" s="488"/>
      <c r="BI311" s="488"/>
      <c r="BJ311" s="488"/>
      <c r="BK311" s="488"/>
      <c r="BL311" s="488"/>
      <c r="BM311" s="488"/>
      <c r="BN311" s="488"/>
      <c r="BO311" s="488"/>
      <c r="BP311" s="488"/>
      <c r="BQ311" s="488"/>
      <c r="BR311" s="488"/>
      <c r="BS311" s="488"/>
      <c r="BT311" s="488"/>
      <c r="BU311" s="488"/>
      <c r="BV311" s="488"/>
      <c r="BW311" s="488"/>
      <c r="BX311" s="488"/>
      <c r="BY311" s="488"/>
      <c r="BZ311" s="488"/>
      <c r="CA311" s="488"/>
      <c r="CB311" s="488"/>
      <c r="CC311" s="488"/>
      <c r="CD311" s="488"/>
      <c r="CE311" s="488"/>
      <c r="CF311" s="488"/>
      <c r="CG311" s="488"/>
      <c r="CH311" s="488"/>
      <c r="CI311" s="488"/>
      <c r="CJ311" s="488"/>
      <c r="CK311" s="488"/>
      <c r="CL311" s="488"/>
      <c r="CM311" s="488"/>
      <c r="CN311" s="488"/>
      <c r="CO311" s="488"/>
      <c r="CP311" s="488"/>
      <c r="CQ311" s="488"/>
      <c r="CR311" s="488"/>
      <c r="CS311" s="488"/>
      <c r="CT311" s="488"/>
      <c r="CU311" s="488"/>
      <c r="CV311" s="488"/>
      <c r="CW311" s="488"/>
      <c r="CX311" s="488"/>
      <c r="CY311" s="488"/>
      <c r="CZ311" s="488"/>
      <c r="DA311" s="488"/>
      <c r="DB311" s="488"/>
      <c r="DC311" s="488"/>
      <c r="DD311" s="488"/>
      <c r="DE311" s="488"/>
      <c r="DF311" s="488"/>
      <c r="DG311" s="488"/>
      <c r="DH311" s="488"/>
      <c r="DI311" s="488"/>
      <c r="DJ311" s="488"/>
      <c r="DK311" s="488"/>
      <c r="DL311" s="488"/>
      <c r="DM311" s="488"/>
      <c r="DN311" s="488"/>
      <c r="DO311" s="488"/>
      <c r="DP311" s="488"/>
      <c r="DQ311" s="488"/>
      <c r="DR311" s="488"/>
      <c r="DS311" s="488"/>
      <c r="DT311" s="488"/>
      <c r="DU311" s="488"/>
      <c r="DV311" s="488"/>
      <c r="DW311" s="488"/>
      <c r="DX311" s="488"/>
      <c r="DY311" s="488"/>
      <c r="DZ311" s="488"/>
      <c r="EA311" s="488"/>
      <c r="EB311" s="488"/>
      <c r="EC311" s="488"/>
      <c r="ED311" s="488"/>
      <c r="EE311" s="488"/>
      <c r="EF311" s="488"/>
      <c r="EG311" s="488"/>
      <c r="EH311" s="489"/>
    </row>
    <row r="312" spans="1:138" s="490" customFormat="1" ht="18" customHeight="1">
      <c r="A312" s="628">
        <v>304</v>
      </c>
      <c r="B312" s="470" t="s">
        <v>1761</v>
      </c>
      <c r="C312" s="468" t="s">
        <v>648</v>
      </c>
      <c r="D312" s="469">
        <v>5000</v>
      </c>
      <c r="E312" s="381" t="s">
        <v>1768</v>
      </c>
      <c r="F312" s="469" t="s">
        <v>1769</v>
      </c>
      <c r="G312" s="381" t="s">
        <v>1770</v>
      </c>
      <c r="H312" s="470" t="s">
        <v>979</v>
      </c>
      <c r="I312" s="493"/>
      <c r="J312" s="468"/>
      <c r="K312" s="471"/>
      <c r="L312" s="468"/>
      <c r="M312" s="488"/>
      <c r="N312" s="488"/>
      <c r="O312" s="488"/>
      <c r="P312" s="488"/>
      <c r="Q312" s="488"/>
      <c r="R312" s="488"/>
      <c r="S312" s="488"/>
      <c r="T312" s="488"/>
      <c r="U312" s="488"/>
      <c r="V312" s="488"/>
      <c r="W312" s="488"/>
      <c r="X312" s="488"/>
      <c r="Y312" s="488"/>
      <c r="Z312" s="488"/>
      <c r="AA312" s="488"/>
      <c r="AB312" s="488"/>
      <c r="AC312" s="488"/>
      <c r="AD312" s="488"/>
      <c r="AE312" s="488"/>
      <c r="AF312" s="488"/>
      <c r="AG312" s="488"/>
      <c r="AH312" s="488"/>
      <c r="AI312" s="488"/>
      <c r="AJ312" s="488"/>
      <c r="AK312" s="488"/>
      <c r="AL312" s="488"/>
      <c r="AM312" s="488"/>
      <c r="AN312" s="488"/>
      <c r="AO312" s="488"/>
      <c r="AP312" s="488"/>
      <c r="AQ312" s="488"/>
      <c r="AR312" s="488"/>
      <c r="AS312" s="488"/>
      <c r="AT312" s="488"/>
      <c r="AU312" s="488"/>
      <c r="AV312" s="488"/>
      <c r="AW312" s="488"/>
      <c r="AX312" s="488"/>
      <c r="AY312" s="488"/>
      <c r="AZ312" s="488"/>
      <c r="BA312" s="488"/>
      <c r="BB312" s="488"/>
      <c r="BC312" s="488"/>
      <c r="BD312" s="488"/>
      <c r="BE312" s="488"/>
      <c r="BF312" s="488"/>
      <c r="BG312" s="488"/>
      <c r="BH312" s="488"/>
      <c r="BI312" s="488"/>
      <c r="BJ312" s="488"/>
      <c r="BK312" s="488"/>
      <c r="BL312" s="488"/>
      <c r="BM312" s="488"/>
      <c r="BN312" s="488"/>
      <c r="BO312" s="488"/>
      <c r="BP312" s="488"/>
      <c r="BQ312" s="488"/>
      <c r="BR312" s="488"/>
      <c r="BS312" s="488"/>
      <c r="BT312" s="488"/>
      <c r="BU312" s="488"/>
      <c r="BV312" s="488"/>
      <c r="BW312" s="488"/>
      <c r="BX312" s="488"/>
      <c r="BY312" s="488"/>
      <c r="BZ312" s="488"/>
      <c r="CA312" s="488"/>
      <c r="CB312" s="488"/>
      <c r="CC312" s="488"/>
      <c r="CD312" s="488"/>
      <c r="CE312" s="488"/>
      <c r="CF312" s="488"/>
      <c r="CG312" s="488"/>
      <c r="CH312" s="488"/>
      <c r="CI312" s="488"/>
      <c r="CJ312" s="488"/>
      <c r="CK312" s="488"/>
      <c r="CL312" s="488"/>
      <c r="CM312" s="488"/>
      <c r="CN312" s="488"/>
      <c r="CO312" s="488"/>
      <c r="CP312" s="488"/>
      <c r="CQ312" s="488"/>
      <c r="CR312" s="488"/>
      <c r="CS312" s="488"/>
      <c r="CT312" s="488"/>
      <c r="CU312" s="488"/>
      <c r="CV312" s="488"/>
      <c r="CW312" s="488"/>
      <c r="CX312" s="488"/>
      <c r="CY312" s="488"/>
      <c r="CZ312" s="488"/>
      <c r="DA312" s="488"/>
      <c r="DB312" s="488"/>
      <c r="DC312" s="488"/>
      <c r="DD312" s="488"/>
      <c r="DE312" s="488"/>
      <c r="DF312" s="488"/>
      <c r="DG312" s="488"/>
      <c r="DH312" s="488"/>
      <c r="DI312" s="488"/>
      <c r="DJ312" s="488"/>
      <c r="DK312" s="488"/>
      <c r="DL312" s="488"/>
      <c r="DM312" s="488"/>
      <c r="DN312" s="488"/>
      <c r="DO312" s="488"/>
      <c r="DP312" s="488"/>
      <c r="DQ312" s="488"/>
      <c r="DR312" s="488"/>
      <c r="DS312" s="488"/>
      <c r="DT312" s="488"/>
      <c r="DU312" s="488"/>
      <c r="DV312" s="488"/>
      <c r="DW312" s="488"/>
      <c r="DX312" s="488"/>
      <c r="DY312" s="488"/>
      <c r="DZ312" s="488"/>
      <c r="EA312" s="488"/>
      <c r="EB312" s="488"/>
      <c r="EC312" s="488"/>
      <c r="ED312" s="488"/>
      <c r="EE312" s="488"/>
      <c r="EF312" s="488"/>
      <c r="EG312" s="488"/>
      <c r="EH312" s="489"/>
    </row>
    <row r="313" spans="1:138" s="490" customFormat="1" ht="18" customHeight="1">
      <c r="A313" s="628">
        <v>305</v>
      </c>
      <c r="B313" s="470" t="s">
        <v>1761</v>
      </c>
      <c r="C313" s="468" t="s">
        <v>648</v>
      </c>
      <c r="D313" s="469">
        <v>2000</v>
      </c>
      <c r="E313" s="381" t="s">
        <v>1771</v>
      </c>
      <c r="F313" s="469" t="s">
        <v>1772</v>
      </c>
      <c r="G313" s="381" t="s">
        <v>1773</v>
      </c>
      <c r="H313" s="470" t="s">
        <v>979</v>
      </c>
      <c r="I313" s="493"/>
      <c r="J313" s="468"/>
      <c r="K313" s="471"/>
      <c r="L313" s="468"/>
      <c r="M313" s="488"/>
      <c r="N313" s="488"/>
      <c r="O313" s="488"/>
      <c r="P313" s="488"/>
      <c r="Q313" s="488"/>
      <c r="R313" s="488"/>
      <c r="S313" s="488"/>
      <c r="T313" s="488"/>
      <c r="U313" s="488"/>
      <c r="V313" s="488"/>
      <c r="W313" s="488"/>
      <c r="X313" s="488"/>
      <c r="Y313" s="488"/>
      <c r="Z313" s="488"/>
      <c r="AA313" s="488"/>
      <c r="AB313" s="488"/>
      <c r="AC313" s="488"/>
      <c r="AD313" s="488"/>
      <c r="AE313" s="488"/>
      <c r="AF313" s="488"/>
      <c r="AG313" s="488"/>
      <c r="AH313" s="488"/>
      <c r="AI313" s="488"/>
      <c r="AJ313" s="488"/>
      <c r="AK313" s="488"/>
      <c r="AL313" s="488"/>
      <c r="AM313" s="488"/>
      <c r="AN313" s="488"/>
      <c r="AO313" s="488"/>
      <c r="AP313" s="488"/>
      <c r="AQ313" s="488"/>
      <c r="AR313" s="488"/>
      <c r="AS313" s="488"/>
      <c r="AT313" s="488"/>
      <c r="AU313" s="488"/>
      <c r="AV313" s="488"/>
      <c r="AW313" s="488"/>
      <c r="AX313" s="488"/>
      <c r="AY313" s="488"/>
      <c r="AZ313" s="488"/>
      <c r="BA313" s="488"/>
      <c r="BB313" s="488"/>
      <c r="BC313" s="488"/>
      <c r="BD313" s="488"/>
      <c r="BE313" s="488"/>
      <c r="BF313" s="488"/>
      <c r="BG313" s="488"/>
      <c r="BH313" s="488"/>
      <c r="BI313" s="488"/>
      <c r="BJ313" s="488"/>
      <c r="BK313" s="488"/>
      <c r="BL313" s="488"/>
      <c r="BM313" s="488"/>
      <c r="BN313" s="488"/>
      <c r="BO313" s="488"/>
      <c r="BP313" s="488"/>
      <c r="BQ313" s="488"/>
      <c r="BR313" s="488"/>
      <c r="BS313" s="488"/>
      <c r="BT313" s="488"/>
      <c r="BU313" s="488"/>
      <c r="BV313" s="488"/>
      <c r="BW313" s="488"/>
      <c r="BX313" s="488"/>
      <c r="BY313" s="488"/>
      <c r="BZ313" s="488"/>
      <c r="CA313" s="488"/>
      <c r="CB313" s="488"/>
      <c r="CC313" s="488"/>
      <c r="CD313" s="488"/>
      <c r="CE313" s="488"/>
      <c r="CF313" s="488"/>
      <c r="CG313" s="488"/>
      <c r="CH313" s="488"/>
      <c r="CI313" s="488"/>
      <c r="CJ313" s="488"/>
      <c r="CK313" s="488"/>
      <c r="CL313" s="488"/>
      <c r="CM313" s="488"/>
      <c r="CN313" s="488"/>
      <c r="CO313" s="488"/>
      <c r="CP313" s="488"/>
      <c r="CQ313" s="488"/>
      <c r="CR313" s="488"/>
      <c r="CS313" s="488"/>
      <c r="CT313" s="488"/>
      <c r="CU313" s="488"/>
      <c r="CV313" s="488"/>
      <c r="CW313" s="488"/>
      <c r="CX313" s="488"/>
      <c r="CY313" s="488"/>
      <c r="CZ313" s="488"/>
      <c r="DA313" s="488"/>
      <c r="DB313" s="488"/>
      <c r="DC313" s="488"/>
      <c r="DD313" s="488"/>
      <c r="DE313" s="488"/>
      <c r="DF313" s="488"/>
      <c r="DG313" s="488"/>
      <c r="DH313" s="488"/>
      <c r="DI313" s="488"/>
      <c r="DJ313" s="488"/>
      <c r="DK313" s="488"/>
      <c r="DL313" s="488"/>
      <c r="DM313" s="488"/>
      <c r="DN313" s="488"/>
      <c r="DO313" s="488"/>
      <c r="DP313" s="488"/>
      <c r="DQ313" s="488"/>
      <c r="DR313" s="488"/>
      <c r="DS313" s="488"/>
      <c r="DT313" s="488"/>
      <c r="DU313" s="488"/>
      <c r="DV313" s="488"/>
      <c r="DW313" s="488"/>
      <c r="DX313" s="488"/>
      <c r="DY313" s="488"/>
      <c r="DZ313" s="488"/>
      <c r="EA313" s="488"/>
      <c r="EB313" s="488"/>
      <c r="EC313" s="488"/>
      <c r="ED313" s="488"/>
      <c r="EE313" s="488"/>
      <c r="EF313" s="488"/>
      <c r="EG313" s="488"/>
      <c r="EH313" s="489"/>
    </row>
    <row r="314" spans="1:138" s="490" customFormat="1" ht="18" customHeight="1">
      <c r="A314" s="628">
        <v>306</v>
      </c>
      <c r="B314" s="470" t="s">
        <v>1761</v>
      </c>
      <c r="C314" s="468" t="s">
        <v>648</v>
      </c>
      <c r="D314" s="469">
        <v>2000</v>
      </c>
      <c r="E314" s="381" t="s">
        <v>1774</v>
      </c>
      <c r="F314" s="469" t="s">
        <v>1775</v>
      </c>
      <c r="G314" s="381" t="s">
        <v>1776</v>
      </c>
      <c r="H314" s="470" t="s">
        <v>979</v>
      </c>
      <c r="I314" s="493"/>
      <c r="J314" s="468"/>
      <c r="K314" s="471"/>
      <c r="L314" s="468"/>
      <c r="M314" s="488"/>
      <c r="N314" s="488"/>
      <c r="O314" s="488"/>
      <c r="P314" s="488"/>
      <c r="Q314" s="488"/>
      <c r="R314" s="488"/>
      <c r="S314" s="488"/>
      <c r="T314" s="488"/>
      <c r="U314" s="488"/>
      <c r="V314" s="488"/>
      <c r="W314" s="488"/>
      <c r="X314" s="488"/>
      <c r="Y314" s="488"/>
      <c r="Z314" s="488"/>
      <c r="AA314" s="488"/>
      <c r="AB314" s="488"/>
      <c r="AC314" s="488"/>
      <c r="AD314" s="488"/>
      <c r="AE314" s="488"/>
      <c r="AF314" s="488"/>
      <c r="AG314" s="488"/>
      <c r="AH314" s="488"/>
      <c r="AI314" s="488"/>
      <c r="AJ314" s="488"/>
      <c r="AK314" s="488"/>
      <c r="AL314" s="488"/>
      <c r="AM314" s="488"/>
      <c r="AN314" s="488"/>
      <c r="AO314" s="488"/>
      <c r="AP314" s="488"/>
      <c r="AQ314" s="488"/>
      <c r="AR314" s="488"/>
      <c r="AS314" s="488"/>
      <c r="AT314" s="488"/>
      <c r="AU314" s="488"/>
      <c r="AV314" s="488"/>
      <c r="AW314" s="488"/>
      <c r="AX314" s="488"/>
      <c r="AY314" s="488"/>
      <c r="AZ314" s="488"/>
      <c r="BA314" s="488"/>
      <c r="BB314" s="488"/>
      <c r="BC314" s="488"/>
      <c r="BD314" s="488"/>
      <c r="BE314" s="488"/>
      <c r="BF314" s="488"/>
      <c r="BG314" s="488"/>
      <c r="BH314" s="488"/>
      <c r="BI314" s="488"/>
      <c r="BJ314" s="488"/>
      <c r="BK314" s="488"/>
      <c r="BL314" s="488"/>
      <c r="BM314" s="488"/>
      <c r="BN314" s="488"/>
      <c r="BO314" s="488"/>
      <c r="BP314" s="488"/>
      <c r="BQ314" s="488"/>
      <c r="BR314" s="488"/>
      <c r="BS314" s="488"/>
      <c r="BT314" s="488"/>
      <c r="BU314" s="488"/>
      <c r="BV314" s="488"/>
      <c r="BW314" s="488"/>
      <c r="BX314" s="488"/>
      <c r="BY314" s="488"/>
      <c r="BZ314" s="488"/>
      <c r="CA314" s="488"/>
      <c r="CB314" s="488"/>
      <c r="CC314" s="488"/>
      <c r="CD314" s="488"/>
      <c r="CE314" s="488"/>
      <c r="CF314" s="488"/>
      <c r="CG314" s="488"/>
      <c r="CH314" s="488"/>
      <c r="CI314" s="488"/>
      <c r="CJ314" s="488"/>
      <c r="CK314" s="488"/>
      <c r="CL314" s="488"/>
      <c r="CM314" s="488"/>
      <c r="CN314" s="488"/>
      <c r="CO314" s="488"/>
      <c r="CP314" s="488"/>
      <c r="CQ314" s="488"/>
      <c r="CR314" s="488"/>
      <c r="CS314" s="488"/>
      <c r="CT314" s="488"/>
      <c r="CU314" s="488"/>
      <c r="CV314" s="488"/>
      <c r="CW314" s="488"/>
      <c r="CX314" s="488"/>
      <c r="CY314" s="488"/>
      <c r="CZ314" s="488"/>
      <c r="DA314" s="488"/>
      <c r="DB314" s="488"/>
      <c r="DC314" s="488"/>
      <c r="DD314" s="488"/>
      <c r="DE314" s="488"/>
      <c r="DF314" s="488"/>
      <c r="DG314" s="488"/>
      <c r="DH314" s="488"/>
      <c r="DI314" s="488"/>
      <c r="DJ314" s="488"/>
      <c r="DK314" s="488"/>
      <c r="DL314" s="488"/>
      <c r="DM314" s="488"/>
      <c r="DN314" s="488"/>
      <c r="DO314" s="488"/>
      <c r="DP314" s="488"/>
      <c r="DQ314" s="488"/>
      <c r="DR314" s="488"/>
      <c r="DS314" s="488"/>
      <c r="DT314" s="488"/>
      <c r="DU314" s="488"/>
      <c r="DV314" s="488"/>
      <c r="DW314" s="488"/>
      <c r="DX314" s="488"/>
      <c r="DY314" s="488"/>
      <c r="DZ314" s="488"/>
      <c r="EA314" s="488"/>
      <c r="EB314" s="488"/>
      <c r="EC314" s="488"/>
      <c r="ED314" s="488"/>
      <c r="EE314" s="488"/>
      <c r="EF314" s="488"/>
      <c r="EG314" s="488"/>
      <c r="EH314" s="489"/>
    </row>
    <row r="315" spans="1:138" s="490" customFormat="1" ht="18" customHeight="1">
      <c r="A315" s="628">
        <v>307</v>
      </c>
      <c r="B315" s="470" t="s">
        <v>1761</v>
      </c>
      <c r="C315" s="468" t="s">
        <v>648</v>
      </c>
      <c r="D315" s="469">
        <v>10000</v>
      </c>
      <c r="E315" s="381" t="s">
        <v>1777</v>
      </c>
      <c r="F315" s="469" t="s">
        <v>1778</v>
      </c>
      <c r="G315" s="381" t="s">
        <v>1779</v>
      </c>
      <c r="H315" s="470" t="s">
        <v>979</v>
      </c>
      <c r="I315" s="493"/>
      <c r="J315" s="468"/>
      <c r="K315" s="471"/>
      <c r="L315" s="468"/>
      <c r="M315" s="488"/>
      <c r="N315" s="488"/>
      <c r="O315" s="488"/>
      <c r="P315" s="488"/>
      <c r="Q315" s="488"/>
      <c r="R315" s="488"/>
      <c r="S315" s="488"/>
      <c r="T315" s="488"/>
      <c r="U315" s="488"/>
      <c r="V315" s="488"/>
      <c r="W315" s="488"/>
      <c r="X315" s="488"/>
      <c r="Y315" s="488"/>
      <c r="Z315" s="488"/>
      <c r="AA315" s="488"/>
      <c r="AB315" s="488"/>
      <c r="AC315" s="488"/>
      <c r="AD315" s="488"/>
      <c r="AE315" s="488"/>
      <c r="AF315" s="488"/>
      <c r="AG315" s="488"/>
      <c r="AH315" s="488"/>
      <c r="AI315" s="488"/>
      <c r="AJ315" s="488"/>
      <c r="AK315" s="488"/>
      <c r="AL315" s="488"/>
      <c r="AM315" s="488"/>
      <c r="AN315" s="488"/>
      <c r="AO315" s="488"/>
      <c r="AP315" s="488"/>
      <c r="AQ315" s="488"/>
      <c r="AR315" s="488"/>
      <c r="AS315" s="488"/>
      <c r="AT315" s="488"/>
      <c r="AU315" s="488"/>
      <c r="AV315" s="488"/>
      <c r="AW315" s="488"/>
      <c r="AX315" s="488"/>
      <c r="AY315" s="488"/>
      <c r="AZ315" s="488"/>
      <c r="BA315" s="488"/>
      <c r="BB315" s="488"/>
      <c r="BC315" s="488"/>
      <c r="BD315" s="488"/>
      <c r="BE315" s="488"/>
      <c r="BF315" s="488"/>
      <c r="BG315" s="488"/>
      <c r="BH315" s="488"/>
      <c r="BI315" s="488"/>
      <c r="BJ315" s="488"/>
      <c r="BK315" s="488"/>
      <c r="BL315" s="488"/>
      <c r="BM315" s="488"/>
      <c r="BN315" s="488"/>
      <c r="BO315" s="488"/>
      <c r="BP315" s="488"/>
      <c r="BQ315" s="488"/>
      <c r="BR315" s="488"/>
      <c r="BS315" s="488"/>
      <c r="BT315" s="488"/>
      <c r="BU315" s="488"/>
      <c r="BV315" s="488"/>
      <c r="BW315" s="488"/>
      <c r="BX315" s="488"/>
      <c r="BY315" s="488"/>
      <c r="BZ315" s="488"/>
      <c r="CA315" s="488"/>
      <c r="CB315" s="488"/>
      <c r="CC315" s="488"/>
      <c r="CD315" s="488"/>
      <c r="CE315" s="488"/>
      <c r="CF315" s="488"/>
      <c r="CG315" s="488"/>
      <c r="CH315" s="488"/>
      <c r="CI315" s="488"/>
      <c r="CJ315" s="488"/>
      <c r="CK315" s="488"/>
      <c r="CL315" s="488"/>
      <c r="CM315" s="488"/>
      <c r="CN315" s="488"/>
      <c r="CO315" s="488"/>
      <c r="CP315" s="488"/>
      <c r="CQ315" s="488"/>
      <c r="CR315" s="488"/>
      <c r="CS315" s="488"/>
      <c r="CT315" s="488"/>
      <c r="CU315" s="488"/>
      <c r="CV315" s="488"/>
      <c r="CW315" s="488"/>
      <c r="CX315" s="488"/>
      <c r="CY315" s="488"/>
      <c r="CZ315" s="488"/>
      <c r="DA315" s="488"/>
      <c r="DB315" s="488"/>
      <c r="DC315" s="488"/>
      <c r="DD315" s="488"/>
      <c r="DE315" s="488"/>
      <c r="DF315" s="488"/>
      <c r="DG315" s="488"/>
      <c r="DH315" s="488"/>
      <c r="DI315" s="488"/>
      <c r="DJ315" s="488"/>
      <c r="DK315" s="488"/>
      <c r="DL315" s="488"/>
      <c r="DM315" s="488"/>
      <c r="DN315" s="488"/>
      <c r="DO315" s="488"/>
      <c r="DP315" s="488"/>
      <c r="DQ315" s="488"/>
      <c r="DR315" s="488"/>
      <c r="DS315" s="488"/>
      <c r="DT315" s="488"/>
      <c r="DU315" s="488"/>
      <c r="DV315" s="488"/>
      <c r="DW315" s="488"/>
      <c r="DX315" s="488"/>
      <c r="DY315" s="488"/>
      <c r="DZ315" s="488"/>
      <c r="EA315" s="488"/>
      <c r="EB315" s="488"/>
      <c r="EC315" s="488"/>
      <c r="ED315" s="488"/>
      <c r="EE315" s="488"/>
      <c r="EF315" s="488"/>
      <c r="EG315" s="488"/>
      <c r="EH315" s="489"/>
    </row>
    <row r="316" spans="1:138" s="490" customFormat="1" ht="18" customHeight="1">
      <c r="A316" s="628">
        <v>308</v>
      </c>
      <c r="B316" s="470" t="s">
        <v>1761</v>
      </c>
      <c r="C316" s="468" t="s">
        <v>648</v>
      </c>
      <c r="D316" s="469">
        <v>5000</v>
      </c>
      <c r="E316" s="381" t="s">
        <v>1780</v>
      </c>
      <c r="F316" s="469" t="s">
        <v>1781</v>
      </c>
      <c r="G316" s="381" t="s">
        <v>1782</v>
      </c>
      <c r="H316" s="470" t="s">
        <v>979</v>
      </c>
      <c r="I316" s="493"/>
      <c r="J316" s="468"/>
      <c r="K316" s="471"/>
      <c r="L316" s="468"/>
      <c r="M316" s="488"/>
      <c r="N316" s="488"/>
      <c r="O316" s="488"/>
      <c r="P316" s="488"/>
      <c r="Q316" s="488"/>
      <c r="R316" s="488"/>
      <c r="S316" s="488"/>
      <c r="T316" s="488"/>
      <c r="U316" s="488"/>
      <c r="V316" s="488"/>
      <c r="W316" s="488"/>
      <c r="X316" s="488"/>
      <c r="Y316" s="488"/>
      <c r="Z316" s="488"/>
      <c r="AA316" s="488"/>
      <c r="AB316" s="488"/>
      <c r="AC316" s="488"/>
      <c r="AD316" s="488"/>
      <c r="AE316" s="488"/>
      <c r="AF316" s="488"/>
      <c r="AG316" s="488"/>
      <c r="AH316" s="488"/>
      <c r="AI316" s="488"/>
      <c r="AJ316" s="488"/>
      <c r="AK316" s="488"/>
      <c r="AL316" s="488"/>
      <c r="AM316" s="488"/>
      <c r="AN316" s="488"/>
      <c r="AO316" s="488"/>
      <c r="AP316" s="488"/>
      <c r="AQ316" s="488"/>
      <c r="AR316" s="488"/>
      <c r="AS316" s="488"/>
      <c r="AT316" s="488"/>
      <c r="AU316" s="488"/>
      <c r="AV316" s="488"/>
      <c r="AW316" s="488"/>
      <c r="AX316" s="488"/>
      <c r="AY316" s="488"/>
      <c r="AZ316" s="488"/>
      <c r="BA316" s="488"/>
      <c r="BB316" s="488"/>
      <c r="BC316" s="488"/>
      <c r="BD316" s="488"/>
      <c r="BE316" s="488"/>
      <c r="BF316" s="488"/>
      <c r="BG316" s="488"/>
      <c r="BH316" s="488"/>
      <c r="BI316" s="488"/>
      <c r="BJ316" s="488"/>
      <c r="BK316" s="488"/>
      <c r="BL316" s="488"/>
      <c r="BM316" s="488"/>
      <c r="BN316" s="488"/>
      <c r="BO316" s="488"/>
      <c r="BP316" s="488"/>
      <c r="BQ316" s="488"/>
      <c r="BR316" s="488"/>
      <c r="BS316" s="488"/>
      <c r="BT316" s="488"/>
      <c r="BU316" s="488"/>
      <c r="BV316" s="488"/>
      <c r="BW316" s="488"/>
      <c r="BX316" s="488"/>
      <c r="BY316" s="488"/>
      <c r="BZ316" s="488"/>
      <c r="CA316" s="488"/>
      <c r="CB316" s="488"/>
      <c r="CC316" s="488"/>
      <c r="CD316" s="488"/>
      <c r="CE316" s="488"/>
      <c r="CF316" s="488"/>
      <c r="CG316" s="488"/>
      <c r="CH316" s="488"/>
      <c r="CI316" s="488"/>
      <c r="CJ316" s="488"/>
      <c r="CK316" s="488"/>
      <c r="CL316" s="488"/>
      <c r="CM316" s="488"/>
      <c r="CN316" s="488"/>
      <c r="CO316" s="488"/>
      <c r="CP316" s="488"/>
      <c r="CQ316" s="488"/>
      <c r="CR316" s="488"/>
      <c r="CS316" s="488"/>
      <c r="CT316" s="488"/>
      <c r="CU316" s="488"/>
      <c r="CV316" s="488"/>
      <c r="CW316" s="488"/>
      <c r="CX316" s="488"/>
      <c r="CY316" s="488"/>
      <c r="CZ316" s="488"/>
      <c r="DA316" s="488"/>
      <c r="DB316" s="488"/>
      <c r="DC316" s="488"/>
      <c r="DD316" s="488"/>
      <c r="DE316" s="488"/>
      <c r="DF316" s="488"/>
      <c r="DG316" s="488"/>
      <c r="DH316" s="488"/>
      <c r="DI316" s="488"/>
      <c r="DJ316" s="488"/>
      <c r="DK316" s="488"/>
      <c r="DL316" s="488"/>
      <c r="DM316" s="488"/>
      <c r="DN316" s="488"/>
      <c r="DO316" s="488"/>
      <c r="DP316" s="488"/>
      <c r="DQ316" s="488"/>
      <c r="DR316" s="488"/>
      <c r="DS316" s="488"/>
      <c r="DT316" s="488"/>
      <c r="DU316" s="488"/>
      <c r="DV316" s="488"/>
      <c r="DW316" s="488"/>
      <c r="DX316" s="488"/>
      <c r="DY316" s="488"/>
      <c r="DZ316" s="488"/>
      <c r="EA316" s="488"/>
      <c r="EB316" s="488"/>
      <c r="EC316" s="488"/>
      <c r="ED316" s="488"/>
      <c r="EE316" s="488"/>
      <c r="EF316" s="488"/>
      <c r="EG316" s="488"/>
      <c r="EH316" s="489"/>
    </row>
    <row r="317" spans="1:138" s="490" customFormat="1" ht="18" customHeight="1">
      <c r="A317" s="628">
        <v>309</v>
      </c>
      <c r="B317" s="470" t="s">
        <v>1761</v>
      </c>
      <c r="C317" s="468" t="s">
        <v>648</v>
      </c>
      <c r="D317" s="469">
        <v>5000</v>
      </c>
      <c r="E317" s="381" t="s">
        <v>1783</v>
      </c>
      <c r="F317" s="469" t="s">
        <v>1784</v>
      </c>
      <c r="G317" s="381" t="s">
        <v>1785</v>
      </c>
      <c r="H317" s="470" t="s">
        <v>1001</v>
      </c>
      <c r="I317" s="493"/>
      <c r="J317" s="468"/>
      <c r="K317" s="471"/>
      <c r="L317" s="468"/>
      <c r="M317" s="488"/>
      <c r="N317" s="488"/>
      <c r="O317" s="488"/>
      <c r="P317" s="488"/>
      <c r="Q317" s="488"/>
      <c r="R317" s="488"/>
      <c r="S317" s="488"/>
      <c r="T317" s="488"/>
      <c r="U317" s="488"/>
      <c r="V317" s="488"/>
      <c r="W317" s="488"/>
      <c r="X317" s="488"/>
      <c r="Y317" s="488"/>
      <c r="Z317" s="488"/>
      <c r="AA317" s="488"/>
      <c r="AB317" s="488"/>
      <c r="AC317" s="488"/>
      <c r="AD317" s="488"/>
      <c r="AE317" s="488"/>
      <c r="AF317" s="488"/>
      <c r="AG317" s="488"/>
      <c r="AH317" s="488"/>
      <c r="AI317" s="488"/>
      <c r="AJ317" s="488"/>
      <c r="AK317" s="488"/>
      <c r="AL317" s="488"/>
      <c r="AM317" s="488"/>
      <c r="AN317" s="488"/>
      <c r="AO317" s="488"/>
      <c r="AP317" s="488"/>
      <c r="AQ317" s="488"/>
      <c r="AR317" s="488"/>
      <c r="AS317" s="488"/>
      <c r="AT317" s="488"/>
      <c r="AU317" s="488"/>
      <c r="AV317" s="488"/>
      <c r="AW317" s="488"/>
      <c r="AX317" s="488"/>
      <c r="AY317" s="488"/>
      <c r="AZ317" s="488"/>
      <c r="BA317" s="488"/>
      <c r="BB317" s="488"/>
      <c r="BC317" s="488"/>
      <c r="BD317" s="488"/>
      <c r="BE317" s="488"/>
      <c r="BF317" s="488"/>
      <c r="BG317" s="488"/>
      <c r="BH317" s="488"/>
      <c r="BI317" s="488"/>
      <c r="BJ317" s="488"/>
      <c r="BK317" s="488"/>
      <c r="BL317" s="488"/>
      <c r="BM317" s="488"/>
      <c r="BN317" s="488"/>
      <c r="BO317" s="488"/>
      <c r="BP317" s="488"/>
      <c r="BQ317" s="488"/>
      <c r="BR317" s="488"/>
      <c r="BS317" s="488"/>
      <c r="BT317" s="488"/>
      <c r="BU317" s="488"/>
      <c r="BV317" s="488"/>
      <c r="BW317" s="488"/>
      <c r="BX317" s="488"/>
      <c r="BY317" s="488"/>
      <c r="BZ317" s="488"/>
      <c r="CA317" s="488"/>
      <c r="CB317" s="488"/>
      <c r="CC317" s="488"/>
      <c r="CD317" s="488"/>
      <c r="CE317" s="488"/>
      <c r="CF317" s="488"/>
      <c r="CG317" s="488"/>
      <c r="CH317" s="488"/>
      <c r="CI317" s="488"/>
      <c r="CJ317" s="488"/>
      <c r="CK317" s="488"/>
      <c r="CL317" s="488"/>
      <c r="CM317" s="488"/>
      <c r="CN317" s="488"/>
      <c r="CO317" s="488"/>
      <c r="CP317" s="488"/>
      <c r="CQ317" s="488"/>
      <c r="CR317" s="488"/>
      <c r="CS317" s="488"/>
      <c r="CT317" s="488"/>
      <c r="CU317" s="488"/>
      <c r="CV317" s="488"/>
      <c r="CW317" s="488"/>
      <c r="CX317" s="488"/>
      <c r="CY317" s="488"/>
      <c r="CZ317" s="488"/>
      <c r="DA317" s="488"/>
      <c r="DB317" s="488"/>
      <c r="DC317" s="488"/>
      <c r="DD317" s="488"/>
      <c r="DE317" s="488"/>
      <c r="DF317" s="488"/>
      <c r="DG317" s="488"/>
      <c r="DH317" s="488"/>
      <c r="DI317" s="488"/>
      <c r="DJ317" s="488"/>
      <c r="DK317" s="488"/>
      <c r="DL317" s="488"/>
      <c r="DM317" s="488"/>
      <c r="DN317" s="488"/>
      <c r="DO317" s="488"/>
      <c r="DP317" s="488"/>
      <c r="DQ317" s="488"/>
      <c r="DR317" s="488"/>
      <c r="DS317" s="488"/>
      <c r="DT317" s="488"/>
      <c r="DU317" s="488"/>
      <c r="DV317" s="488"/>
      <c r="DW317" s="488"/>
      <c r="DX317" s="488"/>
      <c r="DY317" s="488"/>
      <c r="DZ317" s="488"/>
      <c r="EA317" s="488"/>
      <c r="EB317" s="488"/>
      <c r="EC317" s="488"/>
      <c r="ED317" s="488"/>
      <c r="EE317" s="488"/>
      <c r="EF317" s="488"/>
      <c r="EG317" s="488"/>
      <c r="EH317" s="489"/>
    </row>
    <row r="318" spans="1:138" s="490" customFormat="1" ht="18" customHeight="1">
      <c r="A318" s="628">
        <v>310</v>
      </c>
      <c r="B318" s="470" t="s">
        <v>1761</v>
      </c>
      <c r="C318" s="468" t="s">
        <v>648</v>
      </c>
      <c r="D318" s="469">
        <v>5000</v>
      </c>
      <c r="E318" s="381" t="s">
        <v>1786</v>
      </c>
      <c r="F318" s="469" t="s">
        <v>1787</v>
      </c>
      <c r="G318" s="381" t="s">
        <v>1788</v>
      </c>
      <c r="H318" s="470" t="s">
        <v>1001</v>
      </c>
      <c r="I318" s="493"/>
      <c r="J318" s="468"/>
      <c r="K318" s="471"/>
      <c r="L318" s="468"/>
      <c r="M318" s="488"/>
      <c r="N318" s="488"/>
      <c r="O318" s="488"/>
      <c r="P318" s="488"/>
      <c r="Q318" s="488"/>
      <c r="R318" s="488"/>
      <c r="S318" s="488"/>
      <c r="T318" s="488"/>
      <c r="U318" s="488"/>
      <c r="V318" s="488"/>
      <c r="W318" s="488"/>
      <c r="X318" s="488"/>
      <c r="Y318" s="488"/>
      <c r="Z318" s="488"/>
      <c r="AA318" s="488"/>
      <c r="AB318" s="488"/>
      <c r="AC318" s="488"/>
      <c r="AD318" s="488"/>
      <c r="AE318" s="488"/>
      <c r="AF318" s="488"/>
      <c r="AG318" s="488"/>
      <c r="AH318" s="488"/>
      <c r="AI318" s="488"/>
      <c r="AJ318" s="488"/>
      <c r="AK318" s="488"/>
      <c r="AL318" s="488"/>
      <c r="AM318" s="488"/>
      <c r="AN318" s="488"/>
      <c r="AO318" s="488"/>
      <c r="AP318" s="488"/>
      <c r="AQ318" s="488"/>
      <c r="AR318" s="488"/>
      <c r="AS318" s="488"/>
      <c r="AT318" s="488"/>
      <c r="AU318" s="488"/>
      <c r="AV318" s="488"/>
      <c r="AW318" s="488"/>
      <c r="AX318" s="488"/>
      <c r="AY318" s="488"/>
      <c r="AZ318" s="488"/>
      <c r="BA318" s="488"/>
      <c r="BB318" s="488"/>
      <c r="BC318" s="488"/>
      <c r="BD318" s="488"/>
      <c r="BE318" s="488"/>
      <c r="BF318" s="488"/>
      <c r="BG318" s="488"/>
      <c r="BH318" s="488"/>
      <c r="BI318" s="488"/>
      <c r="BJ318" s="488"/>
      <c r="BK318" s="488"/>
      <c r="BL318" s="488"/>
      <c r="BM318" s="488"/>
      <c r="BN318" s="488"/>
      <c r="BO318" s="488"/>
      <c r="BP318" s="488"/>
      <c r="BQ318" s="488"/>
      <c r="BR318" s="488"/>
      <c r="BS318" s="488"/>
      <c r="BT318" s="488"/>
      <c r="BU318" s="488"/>
      <c r="BV318" s="488"/>
      <c r="BW318" s="488"/>
      <c r="BX318" s="488"/>
      <c r="BY318" s="488"/>
      <c r="BZ318" s="488"/>
      <c r="CA318" s="488"/>
      <c r="CB318" s="488"/>
      <c r="CC318" s="488"/>
      <c r="CD318" s="488"/>
      <c r="CE318" s="488"/>
      <c r="CF318" s="488"/>
      <c r="CG318" s="488"/>
      <c r="CH318" s="488"/>
      <c r="CI318" s="488"/>
      <c r="CJ318" s="488"/>
      <c r="CK318" s="488"/>
      <c r="CL318" s="488"/>
      <c r="CM318" s="488"/>
      <c r="CN318" s="488"/>
      <c r="CO318" s="488"/>
      <c r="CP318" s="488"/>
      <c r="CQ318" s="488"/>
      <c r="CR318" s="488"/>
      <c r="CS318" s="488"/>
      <c r="CT318" s="488"/>
      <c r="CU318" s="488"/>
      <c r="CV318" s="488"/>
      <c r="CW318" s="488"/>
      <c r="CX318" s="488"/>
      <c r="CY318" s="488"/>
      <c r="CZ318" s="488"/>
      <c r="DA318" s="488"/>
      <c r="DB318" s="488"/>
      <c r="DC318" s="488"/>
      <c r="DD318" s="488"/>
      <c r="DE318" s="488"/>
      <c r="DF318" s="488"/>
      <c r="DG318" s="488"/>
      <c r="DH318" s="488"/>
      <c r="DI318" s="488"/>
      <c r="DJ318" s="488"/>
      <c r="DK318" s="488"/>
      <c r="DL318" s="488"/>
      <c r="DM318" s="488"/>
      <c r="DN318" s="488"/>
      <c r="DO318" s="488"/>
      <c r="DP318" s="488"/>
      <c r="DQ318" s="488"/>
      <c r="DR318" s="488"/>
      <c r="DS318" s="488"/>
      <c r="DT318" s="488"/>
      <c r="DU318" s="488"/>
      <c r="DV318" s="488"/>
      <c r="DW318" s="488"/>
      <c r="DX318" s="488"/>
      <c r="DY318" s="488"/>
      <c r="DZ318" s="488"/>
      <c r="EA318" s="488"/>
      <c r="EB318" s="488"/>
      <c r="EC318" s="488"/>
      <c r="ED318" s="488"/>
      <c r="EE318" s="488"/>
      <c r="EF318" s="488"/>
      <c r="EG318" s="488"/>
      <c r="EH318" s="489"/>
    </row>
    <row r="319" spans="1:138" s="490" customFormat="1" ht="18" customHeight="1">
      <c r="A319" s="628">
        <v>311</v>
      </c>
      <c r="B319" s="470" t="s">
        <v>1761</v>
      </c>
      <c r="C319" s="468" t="s">
        <v>648</v>
      </c>
      <c r="D319" s="469">
        <v>1000</v>
      </c>
      <c r="E319" s="381" t="s">
        <v>1789</v>
      </c>
      <c r="F319" s="469" t="s">
        <v>1790</v>
      </c>
      <c r="G319" s="381" t="s">
        <v>1791</v>
      </c>
      <c r="H319" s="470" t="s">
        <v>983</v>
      </c>
      <c r="I319" s="493"/>
      <c r="J319" s="468"/>
      <c r="K319" s="471"/>
      <c r="L319" s="468"/>
      <c r="M319" s="488"/>
      <c r="N319" s="488"/>
      <c r="O319" s="488"/>
      <c r="P319" s="488"/>
      <c r="Q319" s="488"/>
      <c r="R319" s="488"/>
      <c r="S319" s="488"/>
      <c r="T319" s="488"/>
      <c r="U319" s="488"/>
      <c r="V319" s="488"/>
      <c r="W319" s="488"/>
      <c r="X319" s="488"/>
      <c r="Y319" s="488"/>
      <c r="Z319" s="488"/>
      <c r="AA319" s="488"/>
      <c r="AB319" s="488"/>
      <c r="AC319" s="488"/>
      <c r="AD319" s="488"/>
      <c r="AE319" s="488"/>
      <c r="AF319" s="488"/>
      <c r="AG319" s="488"/>
      <c r="AH319" s="488"/>
      <c r="AI319" s="488"/>
      <c r="AJ319" s="488"/>
      <c r="AK319" s="488"/>
      <c r="AL319" s="488"/>
      <c r="AM319" s="488"/>
      <c r="AN319" s="488"/>
      <c r="AO319" s="488"/>
      <c r="AP319" s="488"/>
      <c r="AQ319" s="488"/>
      <c r="AR319" s="488"/>
      <c r="AS319" s="488"/>
      <c r="AT319" s="488"/>
      <c r="AU319" s="488"/>
      <c r="AV319" s="488"/>
      <c r="AW319" s="488"/>
      <c r="AX319" s="488"/>
      <c r="AY319" s="488"/>
      <c r="AZ319" s="488"/>
      <c r="BA319" s="488"/>
      <c r="BB319" s="488"/>
      <c r="BC319" s="488"/>
      <c r="BD319" s="488"/>
      <c r="BE319" s="488"/>
      <c r="BF319" s="488"/>
      <c r="BG319" s="488"/>
      <c r="BH319" s="488"/>
      <c r="BI319" s="488"/>
      <c r="BJ319" s="488"/>
      <c r="BK319" s="488"/>
      <c r="BL319" s="488"/>
      <c r="BM319" s="488"/>
      <c r="BN319" s="488"/>
      <c r="BO319" s="488"/>
      <c r="BP319" s="488"/>
      <c r="BQ319" s="488"/>
      <c r="BR319" s="488"/>
      <c r="BS319" s="488"/>
      <c r="BT319" s="488"/>
      <c r="BU319" s="488"/>
      <c r="BV319" s="488"/>
      <c r="BW319" s="488"/>
      <c r="BX319" s="488"/>
      <c r="BY319" s="488"/>
      <c r="BZ319" s="488"/>
      <c r="CA319" s="488"/>
      <c r="CB319" s="488"/>
      <c r="CC319" s="488"/>
      <c r="CD319" s="488"/>
      <c r="CE319" s="488"/>
      <c r="CF319" s="488"/>
      <c r="CG319" s="488"/>
      <c r="CH319" s="488"/>
      <c r="CI319" s="488"/>
      <c r="CJ319" s="488"/>
      <c r="CK319" s="488"/>
      <c r="CL319" s="488"/>
      <c r="CM319" s="488"/>
      <c r="CN319" s="488"/>
      <c r="CO319" s="488"/>
      <c r="CP319" s="488"/>
      <c r="CQ319" s="488"/>
      <c r="CR319" s="488"/>
      <c r="CS319" s="488"/>
      <c r="CT319" s="488"/>
      <c r="CU319" s="488"/>
      <c r="CV319" s="488"/>
      <c r="CW319" s="488"/>
      <c r="CX319" s="488"/>
      <c r="CY319" s="488"/>
      <c r="CZ319" s="488"/>
      <c r="DA319" s="488"/>
      <c r="DB319" s="488"/>
      <c r="DC319" s="488"/>
      <c r="DD319" s="488"/>
      <c r="DE319" s="488"/>
      <c r="DF319" s="488"/>
      <c r="DG319" s="488"/>
      <c r="DH319" s="488"/>
      <c r="DI319" s="488"/>
      <c r="DJ319" s="488"/>
      <c r="DK319" s="488"/>
      <c r="DL319" s="488"/>
      <c r="DM319" s="488"/>
      <c r="DN319" s="488"/>
      <c r="DO319" s="488"/>
      <c r="DP319" s="488"/>
      <c r="DQ319" s="488"/>
      <c r="DR319" s="488"/>
      <c r="DS319" s="488"/>
      <c r="DT319" s="488"/>
      <c r="DU319" s="488"/>
      <c r="DV319" s="488"/>
      <c r="DW319" s="488"/>
      <c r="DX319" s="488"/>
      <c r="DY319" s="488"/>
      <c r="DZ319" s="488"/>
      <c r="EA319" s="488"/>
      <c r="EB319" s="488"/>
      <c r="EC319" s="488"/>
      <c r="ED319" s="488"/>
      <c r="EE319" s="488"/>
      <c r="EF319" s="488"/>
      <c r="EG319" s="488"/>
      <c r="EH319" s="489"/>
    </row>
    <row r="320" spans="1:138" s="490" customFormat="1" ht="18" customHeight="1">
      <c r="A320" s="628">
        <v>312</v>
      </c>
      <c r="B320" s="470" t="s">
        <v>1792</v>
      </c>
      <c r="C320" s="468" t="s">
        <v>648</v>
      </c>
      <c r="D320" s="469">
        <v>1970</v>
      </c>
      <c r="E320" s="381" t="s">
        <v>1743</v>
      </c>
      <c r="F320" s="469" t="s">
        <v>1744</v>
      </c>
      <c r="G320" s="381" t="s">
        <v>1745</v>
      </c>
      <c r="H320" s="470" t="s">
        <v>983</v>
      </c>
      <c r="I320" s="468"/>
      <c r="J320" s="468"/>
      <c r="K320" s="471"/>
      <c r="L320" s="468"/>
      <c r="M320" s="488"/>
      <c r="N320" s="488"/>
      <c r="O320" s="488"/>
      <c r="P320" s="488"/>
      <c r="Q320" s="488"/>
      <c r="R320" s="488"/>
      <c r="S320" s="488"/>
      <c r="T320" s="488"/>
      <c r="U320" s="488"/>
      <c r="V320" s="488"/>
      <c r="W320" s="488"/>
      <c r="X320" s="488"/>
      <c r="Y320" s="488"/>
      <c r="Z320" s="488"/>
      <c r="AA320" s="488"/>
      <c r="AB320" s="488"/>
      <c r="AC320" s="488"/>
      <c r="AD320" s="488"/>
      <c r="AE320" s="488"/>
      <c r="AF320" s="488"/>
      <c r="AG320" s="488"/>
      <c r="AH320" s="488"/>
      <c r="AI320" s="488"/>
      <c r="AJ320" s="488"/>
      <c r="AK320" s="488"/>
      <c r="AL320" s="488"/>
      <c r="AM320" s="488"/>
      <c r="AN320" s="488"/>
      <c r="AO320" s="488"/>
      <c r="AP320" s="488"/>
      <c r="AQ320" s="488"/>
      <c r="AR320" s="488"/>
      <c r="AS320" s="488"/>
      <c r="AT320" s="488"/>
      <c r="AU320" s="488"/>
      <c r="AV320" s="488"/>
      <c r="AW320" s="488"/>
      <c r="AX320" s="488"/>
      <c r="AY320" s="488"/>
      <c r="AZ320" s="488"/>
      <c r="BA320" s="488"/>
      <c r="BB320" s="488"/>
      <c r="BC320" s="488"/>
      <c r="BD320" s="488"/>
      <c r="BE320" s="488"/>
      <c r="BF320" s="488"/>
      <c r="BG320" s="488"/>
      <c r="BH320" s="488"/>
      <c r="BI320" s="488"/>
      <c r="BJ320" s="488"/>
      <c r="BK320" s="488"/>
      <c r="BL320" s="488"/>
      <c r="BM320" s="488"/>
      <c r="BN320" s="488"/>
      <c r="BO320" s="488"/>
      <c r="BP320" s="488"/>
      <c r="BQ320" s="488"/>
      <c r="BR320" s="488"/>
      <c r="BS320" s="488"/>
      <c r="BT320" s="488"/>
      <c r="BU320" s="488"/>
      <c r="BV320" s="488"/>
      <c r="BW320" s="488"/>
      <c r="BX320" s="488"/>
      <c r="BY320" s="488"/>
      <c r="BZ320" s="488"/>
      <c r="CA320" s="488"/>
      <c r="CB320" s="488"/>
      <c r="CC320" s="488"/>
      <c r="CD320" s="488"/>
      <c r="CE320" s="488"/>
      <c r="CF320" s="488"/>
      <c r="CG320" s="488"/>
      <c r="CH320" s="488"/>
      <c r="CI320" s="488"/>
      <c r="CJ320" s="488"/>
      <c r="CK320" s="488"/>
      <c r="CL320" s="488"/>
      <c r="CM320" s="488"/>
      <c r="CN320" s="488"/>
      <c r="CO320" s="488"/>
      <c r="CP320" s="488"/>
      <c r="CQ320" s="488"/>
      <c r="CR320" s="488"/>
      <c r="CS320" s="488"/>
      <c r="CT320" s="488"/>
      <c r="CU320" s="488"/>
      <c r="CV320" s="488"/>
      <c r="CW320" s="488"/>
      <c r="CX320" s="488"/>
      <c r="CY320" s="488"/>
      <c r="CZ320" s="488"/>
      <c r="DA320" s="488"/>
      <c r="DB320" s="488"/>
      <c r="DC320" s="488"/>
      <c r="DD320" s="488"/>
      <c r="DE320" s="488"/>
      <c r="DF320" s="488"/>
      <c r="DG320" s="488"/>
      <c r="DH320" s="488"/>
      <c r="DI320" s="488"/>
      <c r="DJ320" s="488"/>
      <c r="DK320" s="488"/>
      <c r="DL320" s="488"/>
      <c r="DM320" s="488"/>
      <c r="DN320" s="488"/>
      <c r="DO320" s="488"/>
      <c r="DP320" s="488"/>
      <c r="DQ320" s="488"/>
      <c r="DR320" s="488"/>
      <c r="DS320" s="488"/>
      <c r="DT320" s="488"/>
      <c r="DU320" s="488"/>
      <c r="DV320" s="488"/>
      <c r="DW320" s="488"/>
      <c r="DX320" s="488"/>
      <c r="DY320" s="488"/>
      <c r="DZ320" s="488"/>
      <c r="EA320" s="488"/>
      <c r="EB320" s="488"/>
      <c r="EC320" s="488"/>
      <c r="ED320" s="488"/>
      <c r="EE320" s="488"/>
      <c r="EF320" s="488"/>
      <c r="EG320" s="488"/>
      <c r="EH320" s="489"/>
    </row>
    <row r="321" spans="1:138" s="490" customFormat="1" ht="18" customHeight="1">
      <c r="A321" s="628">
        <v>313</v>
      </c>
      <c r="B321" s="470" t="s">
        <v>1792</v>
      </c>
      <c r="C321" s="468" t="s">
        <v>648</v>
      </c>
      <c r="D321" s="469">
        <v>8000</v>
      </c>
      <c r="E321" s="381" t="s">
        <v>1793</v>
      </c>
      <c r="F321" s="469" t="s">
        <v>1794</v>
      </c>
      <c r="G321" s="381" t="s">
        <v>1795</v>
      </c>
      <c r="H321" s="470" t="s">
        <v>983</v>
      </c>
      <c r="I321" s="468"/>
      <c r="J321" s="468"/>
      <c r="K321" s="471"/>
      <c r="L321" s="468"/>
      <c r="M321" s="488"/>
      <c r="N321" s="488"/>
      <c r="O321" s="488"/>
      <c r="P321" s="488"/>
      <c r="Q321" s="488"/>
      <c r="R321" s="488"/>
      <c r="S321" s="488"/>
      <c r="T321" s="488"/>
      <c r="U321" s="488"/>
      <c r="V321" s="488"/>
      <c r="W321" s="488"/>
      <c r="X321" s="488"/>
      <c r="Y321" s="488"/>
      <c r="Z321" s="488"/>
      <c r="AA321" s="488"/>
      <c r="AB321" s="488"/>
      <c r="AC321" s="488"/>
      <c r="AD321" s="488"/>
      <c r="AE321" s="488"/>
      <c r="AF321" s="488"/>
      <c r="AG321" s="488"/>
      <c r="AH321" s="488"/>
      <c r="AI321" s="488"/>
      <c r="AJ321" s="488"/>
      <c r="AK321" s="488"/>
      <c r="AL321" s="488"/>
      <c r="AM321" s="488"/>
      <c r="AN321" s="488"/>
      <c r="AO321" s="488"/>
      <c r="AP321" s="488"/>
      <c r="AQ321" s="488"/>
      <c r="AR321" s="488"/>
      <c r="AS321" s="488"/>
      <c r="AT321" s="488"/>
      <c r="AU321" s="488"/>
      <c r="AV321" s="488"/>
      <c r="AW321" s="488"/>
      <c r="AX321" s="488"/>
      <c r="AY321" s="488"/>
      <c r="AZ321" s="488"/>
      <c r="BA321" s="488"/>
      <c r="BB321" s="488"/>
      <c r="BC321" s="488"/>
      <c r="BD321" s="488"/>
      <c r="BE321" s="488"/>
      <c r="BF321" s="488"/>
      <c r="BG321" s="488"/>
      <c r="BH321" s="488"/>
      <c r="BI321" s="488"/>
      <c r="BJ321" s="488"/>
      <c r="BK321" s="488"/>
      <c r="BL321" s="488"/>
      <c r="BM321" s="488"/>
      <c r="BN321" s="488"/>
      <c r="BO321" s="488"/>
      <c r="BP321" s="488"/>
      <c r="BQ321" s="488"/>
      <c r="BR321" s="488"/>
      <c r="BS321" s="488"/>
      <c r="BT321" s="488"/>
      <c r="BU321" s="488"/>
      <c r="BV321" s="488"/>
      <c r="BW321" s="488"/>
      <c r="BX321" s="488"/>
      <c r="BY321" s="488"/>
      <c r="BZ321" s="488"/>
      <c r="CA321" s="488"/>
      <c r="CB321" s="488"/>
      <c r="CC321" s="488"/>
      <c r="CD321" s="488"/>
      <c r="CE321" s="488"/>
      <c r="CF321" s="488"/>
      <c r="CG321" s="488"/>
      <c r="CH321" s="488"/>
      <c r="CI321" s="488"/>
      <c r="CJ321" s="488"/>
      <c r="CK321" s="488"/>
      <c r="CL321" s="488"/>
      <c r="CM321" s="488"/>
      <c r="CN321" s="488"/>
      <c r="CO321" s="488"/>
      <c r="CP321" s="488"/>
      <c r="CQ321" s="488"/>
      <c r="CR321" s="488"/>
      <c r="CS321" s="488"/>
      <c r="CT321" s="488"/>
      <c r="CU321" s="488"/>
      <c r="CV321" s="488"/>
      <c r="CW321" s="488"/>
      <c r="CX321" s="488"/>
      <c r="CY321" s="488"/>
      <c r="CZ321" s="488"/>
      <c r="DA321" s="488"/>
      <c r="DB321" s="488"/>
      <c r="DC321" s="488"/>
      <c r="DD321" s="488"/>
      <c r="DE321" s="488"/>
      <c r="DF321" s="488"/>
      <c r="DG321" s="488"/>
      <c r="DH321" s="488"/>
      <c r="DI321" s="488"/>
      <c r="DJ321" s="488"/>
      <c r="DK321" s="488"/>
      <c r="DL321" s="488"/>
      <c r="DM321" s="488"/>
      <c r="DN321" s="488"/>
      <c r="DO321" s="488"/>
      <c r="DP321" s="488"/>
      <c r="DQ321" s="488"/>
      <c r="DR321" s="488"/>
      <c r="DS321" s="488"/>
      <c r="DT321" s="488"/>
      <c r="DU321" s="488"/>
      <c r="DV321" s="488"/>
      <c r="DW321" s="488"/>
      <c r="DX321" s="488"/>
      <c r="DY321" s="488"/>
      <c r="DZ321" s="488"/>
      <c r="EA321" s="488"/>
      <c r="EB321" s="488"/>
      <c r="EC321" s="488"/>
      <c r="ED321" s="488"/>
      <c r="EE321" s="488"/>
      <c r="EF321" s="488"/>
      <c r="EG321" s="488"/>
      <c r="EH321" s="489"/>
    </row>
    <row r="322" spans="1:138" s="490" customFormat="1" ht="18" customHeight="1">
      <c r="A322" s="628">
        <v>314</v>
      </c>
      <c r="B322" s="470" t="s">
        <v>1792</v>
      </c>
      <c r="C322" s="468" t="s">
        <v>648</v>
      </c>
      <c r="D322" s="469">
        <v>2000</v>
      </c>
      <c r="E322" s="381" t="s">
        <v>1796</v>
      </c>
      <c r="F322" s="469" t="s">
        <v>1797</v>
      </c>
      <c r="G322" s="381" t="s">
        <v>1798</v>
      </c>
      <c r="H322" s="470" t="s">
        <v>979</v>
      </c>
      <c r="I322" s="468"/>
      <c r="J322" s="468"/>
      <c r="K322" s="471"/>
      <c r="L322" s="468"/>
      <c r="M322" s="488"/>
      <c r="N322" s="488"/>
      <c r="O322" s="488"/>
      <c r="P322" s="488"/>
      <c r="Q322" s="488"/>
      <c r="R322" s="488"/>
      <c r="S322" s="488"/>
      <c r="T322" s="488"/>
      <c r="U322" s="488"/>
      <c r="V322" s="488"/>
      <c r="W322" s="488"/>
      <c r="X322" s="488"/>
      <c r="Y322" s="488"/>
      <c r="Z322" s="488"/>
      <c r="AA322" s="488"/>
      <c r="AB322" s="488"/>
      <c r="AC322" s="488"/>
      <c r="AD322" s="488"/>
      <c r="AE322" s="488"/>
      <c r="AF322" s="488"/>
      <c r="AG322" s="488"/>
      <c r="AH322" s="488"/>
      <c r="AI322" s="488"/>
      <c r="AJ322" s="488"/>
      <c r="AK322" s="488"/>
      <c r="AL322" s="488"/>
      <c r="AM322" s="488"/>
      <c r="AN322" s="488"/>
      <c r="AO322" s="488"/>
      <c r="AP322" s="488"/>
      <c r="AQ322" s="488"/>
      <c r="AR322" s="488"/>
      <c r="AS322" s="488"/>
      <c r="AT322" s="488"/>
      <c r="AU322" s="488"/>
      <c r="AV322" s="488"/>
      <c r="AW322" s="488"/>
      <c r="AX322" s="488"/>
      <c r="AY322" s="488"/>
      <c r="AZ322" s="488"/>
      <c r="BA322" s="488"/>
      <c r="BB322" s="488"/>
      <c r="BC322" s="488"/>
      <c r="BD322" s="488"/>
      <c r="BE322" s="488"/>
      <c r="BF322" s="488"/>
      <c r="BG322" s="488"/>
      <c r="BH322" s="488"/>
      <c r="BI322" s="488"/>
      <c r="BJ322" s="488"/>
      <c r="BK322" s="488"/>
      <c r="BL322" s="488"/>
      <c r="BM322" s="488"/>
      <c r="BN322" s="488"/>
      <c r="BO322" s="488"/>
      <c r="BP322" s="488"/>
      <c r="BQ322" s="488"/>
      <c r="BR322" s="488"/>
      <c r="BS322" s="488"/>
      <c r="BT322" s="488"/>
      <c r="BU322" s="488"/>
      <c r="BV322" s="488"/>
      <c r="BW322" s="488"/>
      <c r="BX322" s="488"/>
      <c r="BY322" s="488"/>
      <c r="BZ322" s="488"/>
      <c r="CA322" s="488"/>
      <c r="CB322" s="488"/>
      <c r="CC322" s="488"/>
      <c r="CD322" s="488"/>
      <c r="CE322" s="488"/>
      <c r="CF322" s="488"/>
      <c r="CG322" s="488"/>
      <c r="CH322" s="488"/>
      <c r="CI322" s="488"/>
      <c r="CJ322" s="488"/>
      <c r="CK322" s="488"/>
      <c r="CL322" s="488"/>
      <c r="CM322" s="488"/>
      <c r="CN322" s="488"/>
      <c r="CO322" s="488"/>
      <c r="CP322" s="488"/>
      <c r="CQ322" s="488"/>
      <c r="CR322" s="488"/>
      <c r="CS322" s="488"/>
      <c r="CT322" s="488"/>
      <c r="CU322" s="488"/>
      <c r="CV322" s="488"/>
      <c r="CW322" s="488"/>
      <c r="CX322" s="488"/>
      <c r="CY322" s="488"/>
      <c r="CZ322" s="488"/>
      <c r="DA322" s="488"/>
      <c r="DB322" s="488"/>
      <c r="DC322" s="488"/>
      <c r="DD322" s="488"/>
      <c r="DE322" s="488"/>
      <c r="DF322" s="488"/>
      <c r="DG322" s="488"/>
      <c r="DH322" s="488"/>
      <c r="DI322" s="488"/>
      <c r="DJ322" s="488"/>
      <c r="DK322" s="488"/>
      <c r="DL322" s="488"/>
      <c r="DM322" s="488"/>
      <c r="DN322" s="488"/>
      <c r="DO322" s="488"/>
      <c r="DP322" s="488"/>
      <c r="DQ322" s="488"/>
      <c r="DR322" s="488"/>
      <c r="DS322" s="488"/>
      <c r="DT322" s="488"/>
      <c r="DU322" s="488"/>
      <c r="DV322" s="488"/>
      <c r="DW322" s="488"/>
      <c r="DX322" s="488"/>
      <c r="DY322" s="488"/>
      <c r="DZ322" s="488"/>
      <c r="EA322" s="488"/>
      <c r="EB322" s="488"/>
      <c r="EC322" s="488"/>
      <c r="ED322" s="488"/>
      <c r="EE322" s="488"/>
      <c r="EF322" s="488"/>
      <c r="EG322" s="488"/>
      <c r="EH322" s="489"/>
    </row>
    <row r="323" spans="1:138" s="490" customFormat="1" ht="18" customHeight="1">
      <c r="A323" s="628">
        <v>315</v>
      </c>
      <c r="B323" s="470" t="s">
        <v>1792</v>
      </c>
      <c r="C323" s="468" t="s">
        <v>648</v>
      </c>
      <c r="D323" s="469">
        <v>2000</v>
      </c>
      <c r="E323" s="381" t="s">
        <v>1799</v>
      </c>
      <c r="F323" s="469" t="s">
        <v>1800</v>
      </c>
      <c r="G323" s="381" t="s">
        <v>1801</v>
      </c>
      <c r="H323" s="470" t="s">
        <v>983</v>
      </c>
      <c r="I323" s="468"/>
      <c r="J323" s="468"/>
      <c r="K323" s="471"/>
      <c r="L323" s="468"/>
      <c r="M323" s="488"/>
      <c r="N323" s="488"/>
      <c r="O323" s="488"/>
      <c r="P323" s="488"/>
      <c r="Q323" s="488"/>
      <c r="R323" s="488"/>
      <c r="S323" s="488"/>
      <c r="T323" s="488"/>
      <c r="U323" s="488"/>
      <c r="V323" s="488"/>
      <c r="W323" s="488"/>
      <c r="X323" s="488"/>
      <c r="Y323" s="488"/>
      <c r="Z323" s="488"/>
      <c r="AA323" s="488"/>
      <c r="AB323" s="488"/>
      <c r="AC323" s="488"/>
      <c r="AD323" s="488"/>
      <c r="AE323" s="488"/>
      <c r="AF323" s="488"/>
      <c r="AG323" s="488"/>
      <c r="AH323" s="488"/>
      <c r="AI323" s="488"/>
      <c r="AJ323" s="488"/>
      <c r="AK323" s="488"/>
      <c r="AL323" s="488"/>
      <c r="AM323" s="488"/>
      <c r="AN323" s="488"/>
      <c r="AO323" s="488"/>
      <c r="AP323" s="488"/>
      <c r="AQ323" s="488"/>
      <c r="AR323" s="488"/>
      <c r="AS323" s="488"/>
      <c r="AT323" s="488"/>
      <c r="AU323" s="488"/>
      <c r="AV323" s="488"/>
      <c r="AW323" s="488"/>
      <c r="AX323" s="488"/>
      <c r="AY323" s="488"/>
      <c r="AZ323" s="488"/>
      <c r="BA323" s="488"/>
      <c r="BB323" s="488"/>
      <c r="BC323" s="488"/>
      <c r="BD323" s="488"/>
      <c r="BE323" s="488"/>
      <c r="BF323" s="488"/>
      <c r="BG323" s="488"/>
      <c r="BH323" s="488"/>
      <c r="BI323" s="488"/>
      <c r="BJ323" s="488"/>
      <c r="BK323" s="488"/>
      <c r="BL323" s="488"/>
      <c r="BM323" s="488"/>
      <c r="BN323" s="488"/>
      <c r="BO323" s="488"/>
      <c r="BP323" s="488"/>
      <c r="BQ323" s="488"/>
      <c r="BR323" s="488"/>
      <c r="BS323" s="488"/>
      <c r="BT323" s="488"/>
      <c r="BU323" s="488"/>
      <c r="BV323" s="488"/>
      <c r="BW323" s="488"/>
      <c r="BX323" s="488"/>
      <c r="BY323" s="488"/>
      <c r="BZ323" s="488"/>
      <c r="CA323" s="488"/>
      <c r="CB323" s="488"/>
      <c r="CC323" s="488"/>
      <c r="CD323" s="488"/>
      <c r="CE323" s="488"/>
      <c r="CF323" s="488"/>
      <c r="CG323" s="488"/>
      <c r="CH323" s="488"/>
      <c r="CI323" s="488"/>
      <c r="CJ323" s="488"/>
      <c r="CK323" s="488"/>
      <c r="CL323" s="488"/>
      <c r="CM323" s="488"/>
      <c r="CN323" s="488"/>
      <c r="CO323" s="488"/>
      <c r="CP323" s="488"/>
      <c r="CQ323" s="488"/>
      <c r="CR323" s="488"/>
      <c r="CS323" s="488"/>
      <c r="CT323" s="488"/>
      <c r="CU323" s="488"/>
      <c r="CV323" s="488"/>
      <c r="CW323" s="488"/>
      <c r="CX323" s="488"/>
      <c r="CY323" s="488"/>
      <c r="CZ323" s="488"/>
      <c r="DA323" s="488"/>
      <c r="DB323" s="488"/>
      <c r="DC323" s="488"/>
      <c r="DD323" s="488"/>
      <c r="DE323" s="488"/>
      <c r="DF323" s="488"/>
      <c r="DG323" s="488"/>
      <c r="DH323" s="488"/>
      <c r="DI323" s="488"/>
      <c r="DJ323" s="488"/>
      <c r="DK323" s="488"/>
      <c r="DL323" s="488"/>
      <c r="DM323" s="488"/>
      <c r="DN323" s="488"/>
      <c r="DO323" s="488"/>
      <c r="DP323" s="488"/>
      <c r="DQ323" s="488"/>
      <c r="DR323" s="488"/>
      <c r="DS323" s="488"/>
      <c r="DT323" s="488"/>
      <c r="DU323" s="488"/>
      <c r="DV323" s="488"/>
      <c r="DW323" s="488"/>
      <c r="DX323" s="488"/>
      <c r="DY323" s="488"/>
      <c r="DZ323" s="488"/>
      <c r="EA323" s="488"/>
      <c r="EB323" s="488"/>
      <c r="EC323" s="488"/>
      <c r="ED323" s="488"/>
      <c r="EE323" s="488"/>
      <c r="EF323" s="488"/>
      <c r="EG323" s="488"/>
      <c r="EH323" s="489"/>
    </row>
    <row r="324" spans="1:138" s="490" customFormat="1" ht="18" customHeight="1">
      <c r="A324" s="628">
        <v>316</v>
      </c>
      <c r="B324" s="470" t="s">
        <v>1792</v>
      </c>
      <c r="C324" s="468" t="s">
        <v>648</v>
      </c>
      <c r="D324" s="469">
        <v>3000</v>
      </c>
      <c r="E324" s="381" t="s">
        <v>1802</v>
      </c>
      <c r="F324" s="469" t="s">
        <v>1803</v>
      </c>
      <c r="G324" s="381" t="s">
        <v>1804</v>
      </c>
      <c r="H324" s="470" t="s">
        <v>1001</v>
      </c>
      <c r="I324" s="468"/>
      <c r="J324" s="468"/>
      <c r="K324" s="471"/>
      <c r="L324" s="468"/>
      <c r="M324" s="488"/>
      <c r="N324" s="488"/>
      <c r="O324" s="488"/>
      <c r="P324" s="488"/>
      <c r="Q324" s="488"/>
      <c r="R324" s="488"/>
      <c r="S324" s="488"/>
      <c r="T324" s="488"/>
      <c r="U324" s="488"/>
      <c r="V324" s="488"/>
      <c r="W324" s="488"/>
      <c r="X324" s="488"/>
      <c r="Y324" s="488"/>
      <c r="Z324" s="488"/>
      <c r="AA324" s="488"/>
      <c r="AB324" s="488"/>
      <c r="AC324" s="488"/>
      <c r="AD324" s="488"/>
      <c r="AE324" s="488"/>
      <c r="AF324" s="488"/>
      <c r="AG324" s="488"/>
      <c r="AH324" s="488"/>
      <c r="AI324" s="488"/>
      <c r="AJ324" s="488"/>
      <c r="AK324" s="488"/>
      <c r="AL324" s="488"/>
      <c r="AM324" s="488"/>
      <c r="AN324" s="488"/>
      <c r="AO324" s="488"/>
      <c r="AP324" s="488"/>
      <c r="AQ324" s="488"/>
      <c r="AR324" s="488"/>
      <c r="AS324" s="488"/>
      <c r="AT324" s="488"/>
      <c r="AU324" s="488"/>
      <c r="AV324" s="488"/>
      <c r="AW324" s="488"/>
      <c r="AX324" s="488"/>
      <c r="AY324" s="488"/>
      <c r="AZ324" s="488"/>
      <c r="BA324" s="488"/>
      <c r="BB324" s="488"/>
      <c r="BC324" s="488"/>
      <c r="BD324" s="488"/>
      <c r="BE324" s="488"/>
      <c r="BF324" s="488"/>
      <c r="BG324" s="488"/>
      <c r="BH324" s="488"/>
      <c r="BI324" s="488"/>
      <c r="BJ324" s="488"/>
      <c r="BK324" s="488"/>
      <c r="BL324" s="488"/>
      <c r="BM324" s="488"/>
      <c r="BN324" s="488"/>
      <c r="BO324" s="488"/>
      <c r="BP324" s="488"/>
      <c r="BQ324" s="488"/>
      <c r="BR324" s="488"/>
      <c r="BS324" s="488"/>
      <c r="BT324" s="488"/>
      <c r="BU324" s="488"/>
      <c r="BV324" s="488"/>
      <c r="BW324" s="488"/>
      <c r="BX324" s="488"/>
      <c r="BY324" s="488"/>
      <c r="BZ324" s="488"/>
      <c r="CA324" s="488"/>
      <c r="CB324" s="488"/>
      <c r="CC324" s="488"/>
      <c r="CD324" s="488"/>
      <c r="CE324" s="488"/>
      <c r="CF324" s="488"/>
      <c r="CG324" s="488"/>
      <c r="CH324" s="488"/>
      <c r="CI324" s="488"/>
      <c r="CJ324" s="488"/>
      <c r="CK324" s="488"/>
      <c r="CL324" s="488"/>
      <c r="CM324" s="488"/>
      <c r="CN324" s="488"/>
      <c r="CO324" s="488"/>
      <c r="CP324" s="488"/>
      <c r="CQ324" s="488"/>
      <c r="CR324" s="488"/>
      <c r="CS324" s="488"/>
      <c r="CT324" s="488"/>
      <c r="CU324" s="488"/>
      <c r="CV324" s="488"/>
      <c r="CW324" s="488"/>
      <c r="CX324" s="488"/>
      <c r="CY324" s="488"/>
      <c r="CZ324" s="488"/>
      <c r="DA324" s="488"/>
      <c r="DB324" s="488"/>
      <c r="DC324" s="488"/>
      <c r="DD324" s="488"/>
      <c r="DE324" s="488"/>
      <c r="DF324" s="488"/>
      <c r="DG324" s="488"/>
      <c r="DH324" s="488"/>
      <c r="DI324" s="488"/>
      <c r="DJ324" s="488"/>
      <c r="DK324" s="488"/>
      <c r="DL324" s="488"/>
      <c r="DM324" s="488"/>
      <c r="DN324" s="488"/>
      <c r="DO324" s="488"/>
      <c r="DP324" s="488"/>
      <c r="DQ324" s="488"/>
      <c r="DR324" s="488"/>
      <c r="DS324" s="488"/>
      <c r="DT324" s="488"/>
      <c r="DU324" s="488"/>
      <c r="DV324" s="488"/>
      <c r="DW324" s="488"/>
      <c r="DX324" s="488"/>
      <c r="DY324" s="488"/>
      <c r="DZ324" s="488"/>
      <c r="EA324" s="488"/>
      <c r="EB324" s="488"/>
      <c r="EC324" s="488"/>
      <c r="ED324" s="488"/>
      <c r="EE324" s="488"/>
      <c r="EF324" s="488"/>
      <c r="EG324" s="488"/>
      <c r="EH324" s="489"/>
    </row>
    <row r="325" spans="1:138" s="490" customFormat="1" ht="18" customHeight="1">
      <c r="A325" s="628">
        <v>317</v>
      </c>
      <c r="B325" s="470" t="s">
        <v>1792</v>
      </c>
      <c r="C325" s="468" t="s">
        <v>648</v>
      </c>
      <c r="D325" s="469">
        <v>1000</v>
      </c>
      <c r="E325" s="381" t="s">
        <v>1805</v>
      </c>
      <c r="F325" s="469" t="s">
        <v>1806</v>
      </c>
      <c r="G325" s="381" t="s">
        <v>1807</v>
      </c>
      <c r="H325" s="470" t="s">
        <v>979</v>
      </c>
      <c r="I325" s="468"/>
      <c r="J325" s="468"/>
      <c r="K325" s="471"/>
      <c r="L325" s="468"/>
      <c r="M325" s="488"/>
      <c r="N325" s="488"/>
      <c r="O325" s="488"/>
      <c r="P325" s="488"/>
      <c r="Q325" s="488"/>
      <c r="R325" s="488"/>
      <c r="S325" s="488"/>
      <c r="T325" s="488"/>
      <c r="U325" s="488"/>
      <c r="V325" s="488"/>
      <c r="W325" s="488"/>
      <c r="X325" s="488"/>
      <c r="Y325" s="488"/>
      <c r="Z325" s="488"/>
      <c r="AA325" s="488"/>
      <c r="AB325" s="488"/>
      <c r="AC325" s="488"/>
      <c r="AD325" s="488"/>
      <c r="AE325" s="488"/>
      <c r="AF325" s="488"/>
      <c r="AG325" s="488"/>
      <c r="AH325" s="488"/>
      <c r="AI325" s="488"/>
      <c r="AJ325" s="488"/>
      <c r="AK325" s="488"/>
      <c r="AL325" s="488"/>
      <c r="AM325" s="488"/>
      <c r="AN325" s="488"/>
      <c r="AO325" s="488"/>
      <c r="AP325" s="488"/>
      <c r="AQ325" s="488"/>
      <c r="AR325" s="488"/>
      <c r="AS325" s="488"/>
      <c r="AT325" s="488"/>
      <c r="AU325" s="488"/>
      <c r="AV325" s="488"/>
      <c r="AW325" s="488"/>
      <c r="AX325" s="488"/>
      <c r="AY325" s="488"/>
      <c r="AZ325" s="488"/>
      <c r="BA325" s="488"/>
      <c r="BB325" s="488"/>
      <c r="BC325" s="488"/>
      <c r="BD325" s="488"/>
      <c r="BE325" s="488"/>
      <c r="BF325" s="488"/>
      <c r="BG325" s="488"/>
      <c r="BH325" s="488"/>
      <c r="BI325" s="488"/>
      <c r="BJ325" s="488"/>
      <c r="BK325" s="488"/>
      <c r="BL325" s="488"/>
      <c r="BM325" s="488"/>
      <c r="BN325" s="488"/>
      <c r="BO325" s="488"/>
      <c r="BP325" s="488"/>
      <c r="BQ325" s="488"/>
      <c r="BR325" s="488"/>
      <c r="BS325" s="488"/>
      <c r="BT325" s="488"/>
      <c r="BU325" s="488"/>
      <c r="BV325" s="488"/>
      <c r="BW325" s="488"/>
      <c r="BX325" s="488"/>
      <c r="BY325" s="488"/>
      <c r="BZ325" s="488"/>
      <c r="CA325" s="488"/>
      <c r="CB325" s="488"/>
      <c r="CC325" s="488"/>
      <c r="CD325" s="488"/>
      <c r="CE325" s="488"/>
      <c r="CF325" s="488"/>
      <c r="CG325" s="488"/>
      <c r="CH325" s="488"/>
      <c r="CI325" s="488"/>
      <c r="CJ325" s="488"/>
      <c r="CK325" s="488"/>
      <c r="CL325" s="488"/>
      <c r="CM325" s="488"/>
      <c r="CN325" s="488"/>
      <c r="CO325" s="488"/>
      <c r="CP325" s="488"/>
      <c r="CQ325" s="488"/>
      <c r="CR325" s="488"/>
      <c r="CS325" s="488"/>
      <c r="CT325" s="488"/>
      <c r="CU325" s="488"/>
      <c r="CV325" s="488"/>
      <c r="CW325" s="488"/>
      <c r="CX325" s="488"/>
      <c r="CY325" s="488"/>
      <c r="CZ325" s="488"/>
      <c r="DA325" s="488"/>
      <c r="DB325" s="488"/>
      <c r="DC325" s="488"/>
      <c r="DD325" s="488"/>
      <c r="DE325" s="488"/>
      <c r="DF325" s="488"/>
      <c r="DG325" s="488"/>
      <c r="DH325" s="488"/>
      <c r="DI325" s="488"/>
      <c r="DJ325" s="488"/>
      <c r="DK325" s="488"/>
      <c r="DL325" s="488"/>
      <c r="DM325" s="488"/>
      <c r="DN325" s="488"/>
      <c r="DO325" s="488"/>
      <c r="DP325" s="488"/>
      <c r="DQ325" s="488"/>
      <c r="DR325" s="488"/>
      <c r="DS325" s="488"/>
      <c r="DT325" s="488"/>
      <c r="DU325" s="488"/>
      <c r="DV325" s="488"/>
      <c r="DW325" s="488"/>
      <c r="DX325" s="488"/>
      <c r="DY325" s="488"/>
      <c r="DZ325" s="488"/>
      <c r="EA325" s="488"/>
      <c r="EB325" s="488"/>
      <c r="EC325" s="488"/>
      <c r="ED325" s="488"/>
      <c r="EE325" s="488"/>
      <c r="EF325" s="488"/>
      <c r="EG325" s="488"/>
      <c r="EH325" s="489"/>
    </row>
    <row r="326" spans="1:138" s="490" customFormat="1" ht="18" customHeight="1">
      <c r="A326" s="628">
        <v>318</v>
      </c>
      <c r="B326" s="470" t="s">
        <v>1792</v>
      </c>
      <c r="C326" s="468" t="s">
        <v>648</v>
      </c>
      <c r="D326" s="469">
        <v>2000</v>
      </c>
      <c r="E326" s="381" t="s">
        <v>1808</v>
      </c>
      <c r="F326" s="469" t="s">
        <v>1809</v>
      </c>
      <c r="G326" s="381" t="s">
        <v>1810</v>
      </c>
      <c r="H326" s="470" t="s">
        <v>979</v>
      </c>
      <c r="I326" s="468"/>
      <c r="J326" s="468"/>
      <c r="K326" s="471"/>
      <c r="L326" s="468"/>
      <c r="M326" s="488"/>
      <c r="N326" s="488"/>
      <c r="O326" s="488"/>
      <c r="P326" s="488"/>
      <c r="Q326" s="488"/>
      <c r="R326" s="488"/>
      <c r="S326" s="488"/>
      <c r="T326" s="488"/>
      <c r="U326" s="488"/>
      <c r="V326" s="488"/>
      <c r="W326" s="488"/>
      <c r="X326" s="488"/>
      <c r="Y326" s="488"/>
      <c r="Z326" s="488"/>
      <c r="AA326" s="488"/>
      <c r="AB326" s="488"/>
      <c r="AC326" s="488"/>
      <c r="AD326" s="488"/>
      <c r="AE326" s="488"/>
      <c r="AF326" s="488"/>
      <c r="AG326" s="488"/>
      <c r="AH326" s="488"/>
      <c r="AI326" s="488"/>
      <c r="AJ326" s="488"/>
      <c r="AK326" s="488"/>
      <c r="AL326" s="488"/>
      <c r="AM326" s="488"/>
      <c r="AN326" s="488"/>
      <c r="AO326" s="488"/>
      <c r="AP326" s="488"/>
      <c r="AQ326" s="488"/>
      <c r="AR326" s="488"/>
      <c r="AS326" s="488"/>
      <c r="AT326" s="488"/>
      <c r="AU326" s="488"/>
      <c r="AV326" s="488"/>
      <c r="AW326" s="488"/>
      <c r="AX326" s="488"/>
      <c r="AY326" s="488"/>
      <c r="AZ326" s="488"/>
      <c r="BA326" s="488"/>
      <c r="BB326" s="488"/>
      <c r="BC326" s="488"/>
      <c r="BD326" s="488"/>
      <c r="BE326" s="488"/>
      <c r="BF326" s="488"/>
      <c r="BG326" s="488"/>
      <c r="BH326" s="488"/>
      <c r="BI326" s="488"/>
      <c r="BJ326" s="488"/>
      <c r="BK326" s="488"/>
      <c r="BL326" s="488"/>
      <c r="BM326" s="488"/>
      <c r="BN326" s="488"/>
      <c r="BO326" s="488"/>
      <c r="BP326" s="488"/>
      <c r="BQ326" s="488"/>
      <c r="BR326" s="488"/>
      <c r="BS326" s="488"/>
      <c r="BT326" s="488"/>
      <c r="BU326" s="488"/>
      <c r="BV326" s="488"/>
      <c r="BW326" s="488"/>
      <c r="BX326" s="488"/>
      <c r="BY326" s="488"/>
      <c r="BZ326" s="488"/>
      <c r="CA326" s="488"/>
      <c r="CB326" s="488"/>
      <c r="CC326" s="488"/>
      <c r="CD326" s="488"/>
      <c r="CE326" s="488"/>
      <c r="CF326" s="488"/>
      <c r="CG326" s="488"/>
      <c r="CH326" s="488"/>
      <c r="CI326" s="488"/>
      <c r="CJ326" s="488"/>
      <c r="CK326" s="488"/>
      <c r="CL326" s="488"/>
      <c r="CM326" s="488"/>
      <c r="CN326" s="488"/>
      <c r="CO326" s="488"/>
      <c r="CP326" s="488"/>
      <c r="CQ326" s="488"/>
      <c r="CR326" s="488"/>
      <c r="CS326" s="488"/>
      <c r="CT326" s="488"/>
      <c r="CU326" s="488"/>
      <c r="CV326" s="488"/>
      <c r="CW326" s="488"/>
      <c r="CX326" s="488"/>
      <c r="CY326" s="488"/>
      <c r="CZ326" s="488"/>
      <c r="DA326" s="488"/>
      <c r="DB326" s="488"/>
      <c r="DC326" s="488"/>
      <c r="DD326" s="488"/>
      <c r="DE326" s="488"/>
      <c r="DF326" s="488"/>
      <c r="DG326" s="488"/>
      <c r="DH326" s="488"/>
      <c r="DI326" s="488"/>
      <c r="DJ326" s="488"/>
      <c r="DK326" s="488"/>
      <c r="DL326" s="488"/>
      <c r="DM326" s="488"/>
      <c r="DN326" s="488"/>
      <c r="DO326" s="488"/>
      <c r="DP326" s="488"/>
      <c r="DQ326" s="488"/>
      <c r="DR326" s="488"/>
      <c r="DS326" s="488"/>
      <c r="DT326" s="488"/>
      <c r="DU326" s="488"/>
      <c r="DV326" s="488"/>
      <c r="DW326" s="488"/>
      <c r="DX326" s="488"/>
      <c r="DY326" s="488"/>
      <c r="DZ326" s="488"/>
      <c r="EA326" s="488"/>
      <c r="EB326" s="488"/>
      <c r="EC326" s="488"/>
      <c r="ED326" s="488"/>
      <c r="EE326" s="488"/>
      <c r="EF326" s="488"/>
      <c r="EG326" s="488"/>
      <c r="EH326" s="489"/>
    </row>
    <row r="327" spans="1:138" s="490" customFormat="1" ht="18" customHeight="1">
      <c r="A327" s="628">
        <v>319</v>
      </c>
      <c r="B327" s="470" t="s">
        <v>1792</v>
      </c>
      <c r="C327" s="468" t="s">
        <v>648</v>
      </c>
      <c r="D327" s="469">
        <v>2000</v>
      </c>
      <c r="E327" s="381" t="s">
        <v>1811</v>
      </c>
      <c r="F327" s="469" t="s">
        <v>1812</v>
      </c>
      <c r="G327" s="381" t="s">
        <v>1813</v>
      </c>
      <c r="H327" s="470" t="s">
        <v>979</v>
      </c>
      <c r="I327" s="468"/>
      <c r="J327" s="468"/>
      <c r="K327" s="471"/>
      <c r="L327" s="468"/>
      <c r="M327" s="488"/>
      <c r="N327" s="488"/>
      <c r="O327" s="488"/>
      <c r="P327" s="488"/>
      <c r="Q327" s="488"/>
      <c r="R327" s="488"/>
      <c r="S327" s="488"/>
      <c r="T327" s="488"/>
      <c r="U327" s="488"/>
      <c r="V327" s="488"/>
      <c r="W327" s="488"/>
      <c r="X327" s="488"/>
      <c r="Y327" s="488"/>
      <c r="Z327" s="488"/>
      <c r="AA327" s="488"/>
      <c r="AB327" s="488"/>
      <c r="AC327" s="488"/>
      <c r="AD327" s="488"/>
      <c r="AE327" s="488"/>
      <c r="AF327" s="488"/>
      <c r="AG327" s="488"/>
      <c r="AH327" s="488"/>
      <c r="AI327" s="488"/>
      <c r="AJ327" s="488"/>
      <c r="AK327" s="488"/>
      <c r="AL327" s="488"/>
      <c r="AM327" s="488"/>
      <c r="AN327" s="488"/>
      <c r="AO327" s="488"/>
      <c r="AP327" s="488"/>
      <c r="AQ327" s="488"/>
      <c r="AR327" s="488"/>
      <c r="AS327" s="488"/>
      <c r="AT327" s="488"/>
      <c r="AU327" s="488"/>
      <c r="AV327" s="488"/>
      <c r="AW327" s="488"/>
      <c r="AX327" s="488"/>
      <c r="AY327" s="488"/>
      <c r="AZ327" s="488"/>
      <c r="BA327" s="488"/>
      <c r="BB327" s="488"/>
      <c r="BC327" s="488"/>
      <c r="BD327" s="488"/>
      <c r="BE327" s="488"/>
      <c r="BF327" s="488"/>
      <c r="BG327" s="488"/>
      <c r="BH327" s="488"/>
      <c r="BI327" s="488"/>
      <c r="BJ327" s="488"/>
      <c r="BK327" s="488"/>
      <c r="BL327" s="488"/>
      <c r="BM327" s="488"/>
      <c r="BN327" s="488"/>
      <c r="BO327" s="488"/>
      <c r="BP327" s="488"/>
      <c r="BQ327" s="488"/>
      <c r="BR327" s="488"/>
      <c r="BS327" s="488"/>
      <c r="BT327" s="488"/>
      <c r="BU327" s="488"/>
      <c r="BV327" s="488"/>
      <c r="BW327" s="488"/>
      <c r="BX327" s="488"/>
      <c r="BY327" s="488"/>
      <c r="BZ327" s="488"/>
      <c r="CA327" s="488"/>
      <c r="CB327" s="488"/>
      <c r="CC327" s="488"/>
      <c r="CD327" s="488"/>
      <c r="CE327" s="488"/>
      <c r="CF327" s="488"/>
      <c r="CG327" s="488"/>
      <c r="CH327" s="488"/>
      <c r="CI327" s="488"/>
      <c r="CJ327" s="488"/>
      <c r="CK327" s="488"/>
      <c r="CL327" s="488"/>
      <c r="CM327" s="488"/>
      <c r="CN327" s="488"/>
      <c r="CO327" s="488"/>
      <c r="CP327" s="488"/>
      <c r="CQ327" s="488"/>
      <c r="CR327" s="488"/>
      <c r="CS327" s="488"/>
      <c r="CT327" s="488"/>
      <c r="CU327" s="488"/>
      <c r="CV327" s="488"/>
      <c r="CW327" s="488"/>
      <c r="CX327" s="488"/>
      <c r="CY327" s="488"/>
      <c r="CZ327" s="488"/>
      <c r="DA327" s="488"/>
      <c r="DB327" s="488"/>
      <c r="DC327" s="488"/>
      <c r="DD327" s="488"/>
      <c r="DE327" s="488"/>
      <c r="DF327" s="488"/>
      <c r="DG327" s="488"/>
      <c r="DH327" s="488"/>
      <c r="DI327" s="488"/>
      <c r="DJ327" s="488"/>
      <c r="DK327" s="488"/>
      <c r="DL327" s="488"/>
      <c r="DM327" s="488"/>
      <c r="DN327" s="488"/>
      <c r="DO327" s="488"/>
      <c r="DP327" s="488"/>
      <c r="DQ327" s="488"/>
      <c r="DR327" s="488"/>
      <c r="DS327" s="488"/>
      <c r="DT327" s="488"/>
      <c r="DU327" s="488"/>
      <c r="DV327" s="488"/>
      <c r="DW327" s="488"/>
      <c r="DX327" s="488"/>
      <c r="DY327" s="488"/>
      <c r="DZ327" s="488"/>
      <c r="EA327" s="488"/>
      <c r="EB327" s="488"/>
      <c r="EC327" s="488"/>
      <c r="ED327" s="488"/>
      <c r="EE327" s="488"/>
      <c r="EF327" s="488"/>
      <c r="EG327" s="488"/>
      <c r="EH327" s="489"/>
    </row>
    <row r="328" spans="1:138" s="490" customFormat="1" ht="18" customHeight="1">
      <c r="A328" s="628">
        <v>320</v>
      </c>
      <c r="B328" s="470" t="s">
        <v>1792</v>
      </c>
      <c r="C328" s="468" t="s">
        <v>648</v>
      </c>
      <c r="D328" s="469">
        <v>3000</v>
      </c>
      <c r="E328" s="381" t="s">
        <v>1814</v>
      </c>
      <c r="F328" s="469" t="s">
        <v>1815</v>
      </c>
      <c r="G328" s="381" t="s">
        <v>1816</v>
      </c>
      <c r="H328" s="470" t="s">
        <v>979</v>
      </c>
      <c r="I328" s="468"/>
      <c r="J328" s="468"/>
      <c r="K328" s="471"/>
      <c r="L328" s="468"/>
      <c r="M328" s="488"/>
      <c r="N328" s="488"/>
      <c r="O328" s="488"/>
      <c r="P328" s="488"/>
      <c r="Q328" s="488"/>
      <c r="R328" s="488"/>
      <c r="S328" s="488"/>
      <c r="T328" s="488"/>
      <c r="U328" s="488"/>
      <c r="V328" s="488"/>
      <c r="W328" s="488"/>
      <c r="X328" s="488"/>
      <c r="Y328" s="488"/>
      <c r="Z328" s="488"/>
      <c r="AA328" s="488"/>
      <c r="AB328" s="488"/>
      <c r="AC328" s="488"/>
      <c r="AD328" s="488"/>
      <c r="AE328" s="488"/>
      <c r="AF328" s="488"/>
      <c r="AG328" s="488"/>
      <c r="AH328" s="488"/>
      <c r="AI328" s="488"/>
      <c r="AJ328" s="488"/>
      <c r="AK328" s="488"/>
      <c r="AL328" s="488"/>
      <c r="AM328" s="488"/>
      <c r="AN328" s="488"/>
      <c r="AO328" s="488"/>
      <c r="AP328" s="488"/>
      <c r="AQ328" s="488"/>
      <c r="AR328" s="488"/>
      <c r="AS328" s="488"/>
      <c r="AT328" s="488"/>
      <c r="AU328" s="488"/>
      <c r="AV328" s="488"/>
      <c r="AW328" s="488"/>
      <c r="AX328" s="488"/>
      <c r="AY328" s="488"/>
      <c r="AZ328" s="488"/>
      <c r="BA328" s="488"/>
      <c r="BB328" s="488"/>
      <c r="BC328" s="488"/>
      <c r="BD328" s="488"/>
      <c r="BE328" s="488"/>
      <c r="BF328" s="488"/>
      <c r="BG328" s="488"/>
      <c r="BH328" s="488"/>
      <c r="BI328" s="488"/>
      <c r="BJ328" s="488"/>
      <c r="BK328" s="488"/>
      <c r="BL328" s="488"/>
      <c r="BM328" s="488"/>
      <c r="BN328" s="488"/>
      <c r="BO328" s="488"/>
      <c r="BP328" s="488"/>
      <c r="BQ328" s="488"/>
      <c r="BR328" s="488"/>
      <c r="BS328" s="488"/>
      <c r="BT328" s="488"/>
      <c r="BU328" s="488"/>
      <c r="BV328" s="488"/>
      <c r="BW328" s="488"/>
      <c r="BX328" s="488"/>
      <c r="BY328" s="488"/>
      <c r="BZ328" s="488"/>
      <c r="CA328" s="488"/>
      <c r="CB328" s="488"/>
      <c r="CC328" s="488"/>
      <c r="CD328" s="488"/>
      <c r="CE328" s="488"/>
      <c r="CF328" s="488"/>
      <c r="CG328" s="488"/>
      <c r="CH328" s="488"/>
      <c r="CI328" s="488"/>
      <c r="CJ328" s="488"/>
      <c r="CK328" s="488"/>
      <c r="CL328" s="488"/>
      <c r="CM328" s="488"/>
      <c r="CN328" s="488"/>
      <c r="CO328" s="488"/>
      <c r="CP328" s="488"/>
      <c r="CQ328" s="488"/>
      <c r="CR328" s="488"/>
      <c r="CS328" s="488"/>
      <c r="CT328" s="488"/>
      <c r="CU328" s="488"/>
      <c r="CV328" s="488"/>
      <c r="CW328" s="488"/>
      <c r="CX328" s="488"/>
      <c r="CY328" s="488"/>
      <c r="CZ328" s="488"/>
      <c r="DA328" s="488"/>
      <c r="DB328" s="488"/>
      <c r="DC328" s="488"/>
      <c r="DD328" s="488"/>
      <c r="DE328" s="488"/>
      <c r="DF328" s="488"/>
      <c r="DG328" s="488"/>
      <c r="DH328" s="488"/>
      <c r="DI328" s="488"/>
      <c r="DJ328" s="488"/>
      <c r="DK328" s="488"/>
      <c r="DL328" s="488"/>
      <c r="DM328" s="488"/>
      <c r="DN328" s="488"/>
      <c r="DO328" s="488"/>
      <c r="DP328" s="488"/>
      <c r="DQ328" s="488"/>
      <c r="DR328" s="488"/>
      <c r="DS328" s="488"/>
      <c r="DT328" s="488"/>
      <c r="DU328" s="488"/>
      <c r="DV328" s="488"/>
      <c r="DW328" s="488"/>
      <c r="DX328" s="488"/>
      <c r="DY328" s="488"/>
      <c r="DZ328" s="488"/>
      <c r="EA328" s="488"/>
      <c r="EB328" s="488"/>
      <c r="EC328" s="488"/>
      <c r="ED328" s="488"/>
      <c r="EE328" s="488"/>
      <c r="EF328" s="488"/>
      <c r="EG328" s="488"/>
      <c r="EH328" s="489"/>
    </row>
    <row r="329" spans="1:138" s="490" customFormat="1" ht="18" customHeight="1">
      <c r="A329" s="628">
        <v>321</v>
      </c>
      <c r="B329" s="470" t="s">
        <v>1792</v>
      </c>
      <c r="C329" s="468" t="s">
        <v>648</v>
      </c>
      <c r="D329" s="469">
        <v>3000</v>
      </c>
      <c r="E329" s="381" t="s">
        <v>1817</v>
      </c>
      <c r="F329" s="469" t="s">
        <v>1818</v>
      </c>
      <c r="G329" s="381" t="s">
        <v>1819</v>
      </c>
      <c r="H329" s="470" t="s">
        <v>983</v>
      </c>
      <c r="I329" s="468"/>
      <c r="J329" s="468"/>
      <c r="K329" s="471"/>
      <c r="L329" s="468"/>
      <c r="M329" s="488"/>
      <c r="N329" s="488"/>
      <c r="O329" s="488"/>
      <c r="P329" s="488"/>
      <c r="Q329" s="488"/>
      <c r="R329" s="488"/>
      <c r="S329" s="488"/>
      <c r="T329" s="488"/>
      <c r="U329" s="488"/>
      <c r="V329" s="488"/>
      <c r="W329" s="488"/>
      <c r="X329" s="488"/>
      <c r="Y329" s="488"/>
      <c r="Z329" s="488"/>
      <c r="AA329" s="488"/>
      <c r="AB329" s="488"/>
      <c r="AC329" s="488"/>
      <c r="AD329" s="488"/>
      <c r="AE329" s="488"/>
      <c r="AF329" s="488"/>
      <c r="AG329" s="488"/>
      <c r="AH329" s="488"/>
      <c r="AI329" s="488"/>
      <c r="AJ329" s="488"/>
      <c r="AK329" s="488"/>
      <c r="AL329" s="488"/>
      <c r="AM329" s="488"/>
      <c r="AN329" s="488"/>
      <c r="AO329" s="488"/>
      <c r="AP329" s="488"/>
      <c r="AQ329" s="488"/>
      <c r="AR329" s="488"/>
      <c r="AS329" s="488"/>
      <c r="AT329" s="488"/>
      <c r="AU329" s="488"/>
      <c r="AV329" s="488"/>
      <c r="AW329" s="488"/>
      <c r="AX329" s="488"/>
      <c r="AY329" s="488"/>
      <c r="AZ329" s="488"/>
      <c r="BA329" s="488"/>
      <c r="BB329" s="488"/>
      <c r="BC329" s="488"/>
      <c r="BD329" s="488"/>
      <c r="BE329" s="488"/>
      <c r="BF329" s="488"/>
      <c r="BG329" s="488"/>
      <c r="BH329" s="488"/>
      <c r="BI329" s="488"/>
      <c r="BJ329" s="488"/>
      <c r="BK329" s="488"/>
      <c r="BL329" s="488"/>
      <c r="BM329" s="488"/>
      <c r="BN329" s="488"/>
      <c r="BO329" s="488"/>
      <c r="BP329" s="488"/>
      <c r="BQ329" s="488"/>
      <c r="BR329" s="488"/>
      <c r="BS329" s="488"/>
      <c r="BT329" s="488"/>
      <c r="BU329" s="488"/>
      <c r="BV329" s="488"/>
      <c r="BW329" s="488"/>
      <c r="BX329" s="488"/>
      <c r="BY329" s="488"/>
      <c r="BZ329" s="488"/>
      <c r="CA329" s="488"/>
      <c r="CB329" s="488"/>
      <c r="CC329" s="488"/>
      <c r="CD329" s="488"/>
      <c r="CE329" s="488"/>
      <c r="CF329" s="488"/>
      <c r="CG329" s="488"/>
      <c r="CH329" s="488"/>
      <c r="CI329" s="488"/>
      <c r="CJ329" s="488"/>
      <c r="CK329" s="488"/>
      <c r="CL329" s="488"/>
      <c r="CM329" s="488"/>
      <c r="CN329" s="488"/>
      <c r="CO329" s="488"/>
      <c r="CP329" s="488"/>
      <c r="CQ329" s="488"/>
      <c r="CR329" s="488"/>
      <c r="CS329" s="488"/>
      <c r="CT329" s="488"/>
      <c r="CU329" s="488"/>
      <c r="CV329" s="488"/>
      <c r="CW329" s="488"/>
      <c r="CX329" s="488"/>
      <c r="CY329" s="488"/>
      <c r="CZ329" s="488"/>
      <c r="DA329" s="488"/>
      <c r="DB329" s="488"/>
      <c r="DC329" s="488"/>
      <c r="DD329" s="488"/>
      <c r="DE329" s="488"/>
      <c r="DF329" s="488"/>
      <c r="DG329" s="488"/>
      <c r="DH329" s="488"/>
      <c r="DI329" s="488"/>
      <c r="DJ329" s="488"/>
      <c r="DK329" s="488"/>
      <c r="DL329" s="488"/>
      <c r="DM329" s="488"/>
      <c r="DN329" s="488"/>
      <c r="DO329" s="488"/>
      <c r="DP329" s="488"/>
      <c r="DQ329" s="488"/>
      <c r="DR329" s="488"/>
      <c r="DS329" s="488"/>
      <c r="DT329" s="488"/>
      <c r="DU329" s="488"/>
      <c r="DV329" s="488"/>
      <c r="DW329" s="488"/>
      <c r="DX329" s="488"/>
      <c r="DY329" s="488"/>
      <c r="DZ329" s="488"/>
      <c r="EA329" s="488"/>
      <c r="EB329" s="488"/>
      <c r="EC329" s="488"/>
      <c r="ED329" s="488"/>
      <c r="EE329" s="488"/>
      <c r="EF329" s="488"/>
      <c r="EG329" s="488"/>
      <c r="EH329" s="489"/>
    </row>
    <row r="330" spans="1:138" s="490" customFormat="1" ht="18" customHeight="1">
      <c r="A330" s="628">
        <v>322</v>
      </c>
      <c r="B330" s="470" t="s">
        <v>1792</v>
      </c>
      <c r="C330" s="468" t="s">
        <v>648</v>
      </c>
      <c r="D330" s="469">
        <v>15000</v>
      </c>
      <c r="E330" s="381" t="s">
        <v>1820</v>
      </c>
      <c r="F330" s="469" t="s">
        <v>1821</v>
      </c>
      <c r="G330" s="381" t="s">
        <v>1822</v>
      </c>
      <c r="H330" s="470" t="s">
        <v>979</v>
      </c>
      <c r="I330" s="468"/>
      <c r="J330" s="468"/>
      <c r="K330" s="471"/>
      <c r="L330" s="468"/>
      <c r="M330" s="488"/>
      <c r="N330" s="488"/>
      <c r="O330" s="488"/>
      <c r="P330" s="488"/>
      <c r="Q330" s="488"/>
      <c r="R330" s="488"/>
      <c r="S330" s="488"/>
      <c r="T330" s="488"/>
      <c r="U330" s="488"/>
      <c r="V330" s="488"/>
      <c r="W330" s="488"/>
      <c r="X330" s="488"/>
      <c r="Y330" s="488"/>
      <c r="Z330" s="488"/>
      <c r="AA330" s="488"/>
      <c r="AB330" s="488"/>
      <c r="AC330" s="488"/>
      <c r="AD330" s="488"/>
      <c r="AE330" s="488"/>
      <c r="AF330" s="488"/>
      <c r="AG330" s="488"/>
      <c r="AH330" s="488"/>
      <c r="AI330" s="488"/>
      <c r="AJ330" s="488"/>
      <c r="AK330" s="488"/>
      <c r="AL330" s="488"/>
      <c r="AM330" s="488"/>
      <c r="AN330" s="488"/>
      <c r="AO330" s="488"/>
      <c r="AP330" s="488"/>
      <c r="AQ330" s="488"/>
      <c r="AR330" s="488"/>
      <c r="AS330" s="488"/>
      <c r="AT330" s="488"/>
      <c r="AU330" s="488"/>
      <c r="AV330" s="488"/>
      <c r="AW330" s="488"/>
      <c r="AX330" s="488"/>
      <c r="AY330" s="488"/>
      <c r="AZ330" s="488"/>
      <c r="BA330" s="488"/>
      <c r="BB330" s="488"/>
      <c r="BC330" s="488"/>
      <c r="BD330" s="488"/>
      <c r="BE330" s="488"/>
      <c r="BF330" s="488"/>
      <c r="BG330" s="488"/>
      <c r="BH330" s="488"/>
      <c r="BI330" s="488"/>
      <c r="BJ330" s="488"/>
      <c r="BK330" s="488"/>
      <c r="BL330" s="488"/>
      <c r="BM330" s="488"/>
      <c r="BN330" s="488"/>
      <c r="BO330" s="488"/>
      <c r="BP330" s="488"/>
      <c r="BQ330" s="488"/>
      <c r="BR330" s="488"/>
      <c r="BS330" s="488"/>
      <c r="BT330" s="488"/>
      <c r="BU330" s="488"/>
      <c r="BV330" s="488"/>
      <c r="BW330" s="488"/>
      <c r="BX330" s="488"/>
      <c r="BY330" s="488"/>
      <c r="BZ330" s="488"/>
      <c r="CA330" s="488"/>
      <c r="CB330" s="488"/>
      <c r="CC330" s="488"/>
      <c r="CD330" s="488"/>
      <c r="CE330" s="488"/>
      <c r="CF330" s="488"/>
      <c r="CG330" s="488"/>
      <c r="CH330" s="488"/>
      <c r="CI330" s="488"/>
      <c r="CJ330" s="488"/>
      <c r="CK330" s="488"/>
      <c r="CL330" s="488"/>
      <c r="CM330" s="488"/>
      <c r="CN330" s="488"/>
      <c r="CO330" s="488"/>
      <c r="CP330" s="488"/>
      <c r="CQ330" s="488"/>
      <c r="CR330" s="488"/>
      <c r="CS330" s="488"/>
      <c r="CT330" s="488"/>
      <c r="CU330" s="488"/>
      <c r="CV330" s="488"/>
      <c r="CW330" s="488"/>
      <c r="CX330" s="488"/>
      <c r="CY330" s="488"/>
      <c r="CZ330" s="488"/>
      <c r="DA330" s="488"/>
      <c r="DB330" s="488"/>
      <c r="DC330" s="488"/>
      <c r="DD330" s="488"/>
      <c r="DE330" s="488"/>
      <c r="DF330" s="488"/>
      <c r="DG330" s="488"/>
      <c r="DH330" s="488"/>
      <c r="DI330" s="488"/>
      <c r="DJ330" s="488"/>
      <c r="DK330" s="488"/>
      <c r="DL330" s="488"/>
      <c r="DM330" s="488"/>
      <c r="DN330" s="488"/>
      <c r="DO330" s="488"/>
      <c r="DP330" s="488"/>
      <c r="DQ330" s="488"/>
      <c r="DR330" s="488"/>
      <c r="DS330" s="488"/>
      <c r="DT330" s="488"/>
      <c r="DU330" s="488"/>
      <c r="DV330" s="488"/>
      <c r="DW330" s="488"/>
      <c r="DX330" s="488"/>
      <c r="DY330" s="488"/>
      <c r="DZ330" s="488"/>
      <c r="EA330" s="488"/>
      <c r="EB330" s="488"/>
      <c r="EC330" s="488"/>
      <c r="ED330" s="488"/>
      <c r="EE330" s="488"/>
      <c r="EF330" s="488"/>
      <c r="EG330" s="488"/>
      <c r="EH330" s="489"/>
    </row>
    <row r="331" spans="1:138" s="490" customFormat="1" ht="18" customHeight="1">
      <c r="A331" s="628">
        <v>323</v>
      </c>
      <c r="B331" s="470" t="s">
        <v>1792</v>
      </c>
      <c r="C331" s="468" t="s">
        <v>648</v>
      </c>
      <c r="D331" s="469">
        <v>1000</v>
      </c>
      <c r="E331" s="381" t="s">
        <v>1823</v>
      </c>
      <c r="F331" s="469" t="s">
        <v>1824</v>
      </c>
      <c r="G331" s="381" t="s">
        <v>1825</v>
      </c>
      <c r="H331" s="470" t="s">
        <v>979</v>
      </c>
      <c r="I331" s="468"/>
      <c r="J331" s="468"/>
      <c r="K331" s="471"/>
      <c r="L331" s="468"/>
      <c r="M331" s="488"/>
      <c r="N331" s="488"/>
      <c r="O331" s="488"/>
      <c r="P331" s="488"/>
      <c r="Q331" s="488"/>
      <c r="R331" s="488"/>
      <c r="S331" s="488"/>
      <c r="T331" s="488"/>
      <c r="U331" s="488"/>
      <c r="V331" s="488"/>
      <c r="W331" s="488"/>
      <c r="X331" s="488"/>
      <c r="Y331" s="488"/>
      <c r="Z331" s="488"/>
      <c r="AA331" s="488"/>
      <c r="AB331" s="488"/>
      <c r="AC331" s="488"/>
      <c r="AD331" s="488"/>
      <c r="AE331" s="488"/>
      <c r="AF331" s="488"/>
      <c r="AG331" s="488"/>
      <c r="AH331" s="488"/>
      <c r="AI331" s="488"/>
      <c r="AJ331" s="488"/>
      <c r="AK331" s="488"/>
      <c r="AL331" s="488"/>
      <c r="AM331" s="488"/>
      <c r="AN331" s="488"/>
      <c r="AO331" s="488"/>
      <c r="AP331" s="488"/>
      <c r="AQ331" s="488"/>
      <c r="AR331" s="488"/>
      <c r="AS331" s="488"/>
      <c r="AT331" s="488"/>
      <c r="AU331" s="488"/>
      <c r="AV331" s="488"/>
      <c r="AW331" s="488"/>
      <c r="AX331" s="488"/>
      <c r="AY331" s="488"/>
      <c r="AZ331" s="488"/>
      <c r="BA331" s="488"/>
      <c r="BB331" s="488"/>
      <c r="BC331" s="488"/>
      <c r="BD331" s="488"/>
      <c r="BE331" s="488"/>
      <c r="BF331" s="488"/>
      <c r="BG331" s="488"/>
      <c r="BH331" s="488"/>
      <c r="BI331" s="488"/>
      <c r="BJ331" s="488"/>
      <c r="BK331" s="488"/>
      <c r="BL331" s="488"/>
      <c r="BM331" s="488"/>
      <c r="BN331" s="488"/>
      <c r="BO331" s="488"/>
      <c r="BP331" s="488"/>
      <c r="BQ331" s="488"/>
      <c r="BR331" s="488"/>
      <c r="BS331" s="488"/>
      <c r="BT331" s="488"/>
      <c r="BU331" s="488"/>
      <c r="BV331" s="488"/>
      <c r="BW331" s="488"/>
      <c r="BX331" s="488"/>
      <c r="BY331" s="488"/>
      <c r="BZ331" s="488"/>
      <c r="CA331" s="488"/>
      <c r="CB331" s="488"/>
      <c r="CC331" s="488"/>
      <c r="CD331" s="488"/>
      <c r="CE331" s="488"/>
      <c r="CF331" s="488"/>
      <c r="CG331" s="488"/>
      <c r="CH331" s="488"/>
      <c r="CI331" s="488"/>
      <c r="CJ331" s="488"/>
      <c r="CK331" s="488"/>
      <c r="CL331" s="488"/>
      <c r="CM331" s="488"/>
      <c r="CN331" s="488"/>
      <c r="CO331" s="488"/>
      <c r="CP331" s="488"/>
      <c r="CQ331" s="488"/>
      <c r="CR331" s="488"/>
      <c r="CS331" s="488"/>
      <c r="CT331" s="488"/>
      <c r="CU331" s="488"/>
      <c r="CV331" s="488"/>
      <c r="CW331" s="488"/>
      <c r="CX331" s="488"/>
      <c r="CY331" s="488"/>
      <c r="CZ331" s="488"/>
      <c r="DA331" s="488"/>
      <c r="DB331" s="488"/>
      <c r="DC331" s="488"/>
      <c r="DD331" s="488"/>
      <c r="DE331" s="488"/>
      <c r="DF331" s="488"/>
      <c r="DG331" s="488"/>
      <c r="DH331" s="488"/>
      <c r="DI331" s="488"/>
      <c r="DJ331" s="488"/>
      <c r="DK331" s="488"/>
      <c r="DL331" s="488"/>
      <c r="DM331" s="488"/>
      <c r="DN331" s="488"/>
      <c r="DO331" s="488"/>
      <c r="DP331" s="488"/>
      <c r="DQ331" s="488"/>
      <c r="DR331" s="488"/>
      <c r="DS331" s="488"/>
      <c r="DT331" s="488"/>
      <c r="DU331" s="488"/>
      <c r="DV331" s="488"/>
      <c r="DW331" s="488"/>
      <c r="DX331" s="488"/>
      <c r="DY331" s="488"/>
      <c r="DZ331" s="488"/>
      <c r="EA331" s="488"/>
      <c r="EB331" s="488"/>
      <c r="EC331" s="488"/>
      <c r="ED331" s="488"/>
      <c r="EE331" s="488"/>
      <c r="EF331" s="488"/>
      <c r="EG331" s="488"/>
      <c r="EH331" s="489"/>
    </row>
    <row r="332" spans="1:138" s="490" customFormat="1" ht="18" customHeight="1">
      <c r="A332" s="628">
        <v>324</v>
      </c>
      <c r="B332" s="470" t="s">
        <v>1792</v>
      </c>
      <c r="C332" s="468" t="s">
        <v>648</v>
      </c>
      <c r="D332" s="469">
        <v>4000</v>
      </c>
      <c r="E332" s="381" t="s">
        <v>1826</v>
      </c>
      <c r="F332" s="469" t="s">
        <v>1827</v>
      </c>
      <c r="G332" s="381" t="s">
        <v>1828</v>
      </c>
      <c r="H332" s="470" t="s">
        <v>979</v>
      </c>
      <c r="I332" s="468"/>
      <c r="J332" s="468"/>
      <c r="K332" s="471"/>
      <c r="L332" s="468"/>
      <c r="M332" s="488"/>
      <c r="N332" s="488"/>
      <c r="O332" s="488"/>
      <c r="P332" s="488"/>
      <c r="Q332" s="488"/>
      <c r="R332" s="488"/>
      <c r="S332" s="488"/>
      <c r="T332" s="488"/>
      <c r="U332" s="488"/>
      <c r="V332" s="488"/>
      <c r="W332" s="488"/>
      <c r="X332" s="488"/>
      <c r="Y332" s="488"/>
      <c r="Z332" s="488"/>
      <c r="AA332" s="488"/>
      <c r="AB332" s="488"/>
      <c r="AC332" s="488"/>
      <c r="AD332" s="488"/>
      <c r="AE332" s="488"/>
      <c r="AF332" s="488"/>
      <c r="AG332" s="488"/>
      <c r="AH332" s="488"/>
      <c r="AI332" s="488"/>
      <c r="AJ332" s="488"/>
      <c r="AK332" s="488"/>
      <c r="AL332" s="488"/>
      <c r="AM332" s="488"/>
      <c r="AN332" s="488"/>
      <c r="AO332" s="488"/>
      <c r="AP332" s="488"/>
      <c r="AQ332" s="488"/>
      <c r="AR332" s="488"/>
      <c r="AS332" s="488"/>
      <c r="AT332" s="488"/>
      <c r="AU332" s="488"/>
      <c r="AV332" s="488"/>
      <c r="AW332" s="488"/>
      <c r="AX332" s="488"/>
      <c r="AY332" s="488"/>
      <c r="AZ332" s="488"/>
      <c r="BA332" s="488"/>
      <c r="BB332" s="488"/>
      <c r="BC332" s="488"/>
      <c r="BD332" s="488"/>
      <c r="BE332" s="488"/>
      <c r="BF332" s="488"/>
      <c r="BG332" s="488"/>
      <c r="BH332" s="488"/>
      <c r="BI332" s="488"/>
      <c r="BJ332" s="488"/>
      <c r="BK332" s="488"/>
      <c r="BL332" s="488"/>
      <c r="BM332" s="488"/>
      <c r="BN332" s="488"/>
      <c r="BO332" s="488"/>
      <c r="BP332" s="488"/>
      <c r="BQ332" s="488"/>
      <c r="BR332" s="488"/>
      <c r="BS332" s="488"/>
      <c r="BT332" s="488"/>
      <c r="BU332" s="488"/>
      <c r="BV332" s="488"/>
      <c r="BW332" s="488"/>
      <c r="BX332" s="488"/>
      <c r="BY332" s="488"/>
      <c r="BZ332" s="488"/>
      <c r="CA332" s="488"/>
      <c r="CB332" s="488"/>
      <c r="CC332" s="488"/>
      <c r="CD332" s="488"/>
      <c r="CE332" s="488"/>
      <c r="CF332" s="488"/>
      <c r="CG332" s="488"/>
      <c r="CH332" s="488"/>
      <c r="CI332" s="488"/>
      <c r="CJ332" s="488"/>
      <c r="CK332" s="488"/>
      <c r="CL332" s="488"/>
      <c r="CM332" s="488"/>
      <c r="CN332" s="488"/>
      <c r="CO332" s="488"/>
      <c r="CP332" s="488"/>
      <c r="CQ332" s="488"/>
      <c r="CR332" s="488"/>
      <c r="CS332" s="488"/>
      <c r="CT332" s="488"/>
      <c r="CU332" s="488"/>
      <c r="CV332" s="488"/>
      <c r="CW332" s="488"/>
      <c r="CX332" s="488"/>
      <c r="CY332" s="488"/>
      <c r="CZ332" s="488"/>
      <c r="DA332" s="488"/>
      <c r="DB332" s="488"/>
      <c r="DC332" s="488"/>
      <c r="DD332" s="488"/>
      <c r="DE332" s="488"/>
      <c r="DF332" s="488"/>
      <c r="DG332" s="488"/>
      <c r="DH332" s="488"/>
      <c r="DI332" s="488"/>
      <c r="DJ332" s="488"/>
      <c r="DK332" s="488"/>
      <c r="DL332" s="488"/>
      <c r="DM332" s="488"/>
      <c r="DN332" s="488"/>
      <c r="DO332" s="488"/>
      <c r="DP332" s="488"/>
      <c r="DQ332" s="488"/>
      <c r="DR332" s="488"/>
      <c r="DS332" s="488"/>
      <c r="DT332" s="488"/>
      <c r="DU332" s="488"/>
      <c r="DV332" s="488"/>
      <c r="DW332" s="488"/>
      <c r="DX332" s="488"/>
      <c r="DY332" s="488"/>
      <c r="DZ332" s="488"/>
      <c r="EA332" s="488"/>
      <c r="EB332" s="488"/>
      <c r="EC332" s="488"/>
      <c r="ED332" s="488"/>
      <c r="EE332" s="488"/>
      <c r="EF332" s="488"/>
      <c r="EG332" s="488"/>
      <c r="EH332" s="489"/>
    </row>
    <row r="333" spans="1:138" s="490" customFormat="1" ht="18" customHeight="1">
      <c r="A333" s="628">
        <v>325</v>
      </c>
      <c r="B333" s="470" t="s">
        <v>1792</v>
      </c>
      <c r="C333" s="468" t="s">
        <v>648</v>
      </c>
      <c r="D333" s="469">
        <v>2000</v>
      </c>
      <c r="E333" s="381" t="s">
        <v>1829</v>
      </c>
      <c r="F333" s="469" t="s">
        <v>1830</v>
      </c>
      <c r="G333" s="381" t="s">
        <v>1831</v>
      </c>
      <c r="H333" s="470" t="s">
        <v>1001</v>
      </c>
      <c r="I333" s="468"/>
      <c r="J333" s="468"/>
      <c r="K333" s="471"/>
      <c r="L333" s="468"/>
      <c r="M333" s="488"/>
      <c r="N333" s="488"/>
      <c r="O333" s="488"/>
      <c r="P333" s="488"/>
      <c r="Q333" s="488"/>
      <c r="R333" s="488"/>
      <c r="S333" s="488"/>
      <c r="T333" s="488"/>
      <c r="U333" s="488"/>
      <c r="V333" s="488"/>
      <c r="W333" s="488"/>
      <c r="X333" s="488"/>
      <c r="Y333" s="488"/>
      <c r="Z333" s="488"/>
      <c r="AA333" s="488"/>
      <c r="AB333" s="488"/>
      <c r="AC333" s="488"/>
      <c r="AD333" s="488"/>
      <c r="AE333" s="488"/>
      <c r="AF333" s="488"/>
      <c r="AG333" s="488"/>
      <c r="AH333" s="488"/>
      <c r="AI333" s="488"/>
      <c r="AJ333" s="488"/>
      <c r="AK333" s="488"/>
      <c r="AL333" s="488"/>
      <c r="AM333" s="488"/>
      <c r="AN333" s="488"/>
      <c r="AO333" s="488"/>
      <c r="AP333" s="488"/>
      <c r="AQ333" s="488"/>
      <c r="AR333" s="488"/>
      <c r="AS333" s="488"/>
      <c r="AT333" s="488"/>
      <c r="AU333" s="488"/>
      <c r="AV333" s="488"/>
      <c r="AW333" s="488"/>
      <c r="AX333" s="488"/>
      <c r="AY333" s="488"/>
      <c r="AZ333" s="488"/>
      <c r="BA333" s="488"/>
      <c r="BB333" s="488"/>
      <c r="BC333" s="488"/>
      <c r="BD333" s="488"/>
      <c r="BE333" s="488"/>
      <c r="BF333" s="488"/>
      <c r="BG333" s="488"/>
      <c r="BH333" s="488"/>
      <c r="BI333" s="488"/>
      <c r="BJ333" s="488"/>
      <c r="BK333" s="488"/>
      <c r="BL333" s="488"/>
      <c r="BM333" s="488"/>
      <c r="BN333" s="488"/>
      <c r="BO333" s="488"/>
      <c r="BP333" s="488"/>
      <c r="BQ333" s="488"/>
      <c r="BR333" s="488"/>
      <c r="BS333" s="488"/>
      <c r="BT333" s="488"/>
      <c r="BU333" s="488"/>
      <c r="BV333" s="488"/>
      <c r="BW333" s="488"/>
      <c r="BX333" s="488"/>
      <c r="BY333" s="488"/>
      <c r="BZ333" s="488"/>
      <c r="CA333" s="488"/>
      <c r="CB333" s="488"/>
      <c r="CC333" s="488"/>
      <c r="CD333" s="488"/>
      <c r="CE333" s="488"/>
      <c r="CF333" s="488"/>
      <c r="CG333" s="488"/>
      <c r="CH333" s="488"/>
      <c r="CI333" s="488"/>
      <c r="CJ333" s="488"/>
      <c r="CK333" s="488"/>
      <c r="CL333" s="488"/>
      <c r="CM333" s="488"/>
      <c r="CN333" s="488"/>
      <c r="CO333" s="488"/>
      <c r="CP333" s="488"/>
      <c r="CQ333" s="488"/>
      <c r="CR333" s="488"/>
      <c r="CS333" s="488"/>
      <c r="CT333" s="488"/>
      <c r="CU333" s="488"/>
      <c r="CV333" s="488"/>
      <c r="CW333" s="488"/>
      <c r="CX333" s="488"/>
      <c r="CY333" s="488"/>
      <c r="CZ333" s="488"/>
      <c r="DA333" s="488"/>
      <c r="DB333" s="488"/>
      <c r="DC333" s="488"/>
      <c r="DD333" s="488"/>
      <c r="DE333" s="488"/>
      <c r="DF333" s="488"/>
      <c r="DG333" s="488"/>
      <c r="DH333" s="488"/>
      <c r="DI333" s="488"/>
      <c r="DJ333" s="488"/>
      <c r="DK333" s="488"/>
      <c r="DL333" s="488"/>
      <c r="DM333" s="488"/>
      <c r="DN333" s="488"/>
      <c r="DO333" s="488"/>
      <c r="DP333" s="488"/>
      <c r="DQ333" s="488"/>
      <c r="DR333" s="488"/>
      <c r="DS333" s="488"/>
      <c r="DT333" s="488"/>
      <c r="DU333" s="488"/>
      <c r="DV333" s="488"/>
      <c r="DW333" s="488"/>
      <c r="DX333" s="488"/>
      <c r="DY333" s="488"/>
      <c r="DZ333" s="488"/>
      <c r="EA333" s="488"/>
      <c r="EB333" s="488"/>
      <c r="EC333" s="488"/>
      <c r="ED333" s="488"/>
      <c r="EE333" s="488"/>
      <c r="EF333" s="488"/>
      <c r="EG333" s="488"/>
      <c r="EH333" s="489"/>
    </row>
    <row r="334" spans="1:138" s="490" customFormat="1" ht="18" customHeight="1">
      <c r="A334" s="628">
        <v>326</v>
      </c>
      <c r="B334" s="470" t="s">
        <v>1792</v>
      </c>
      <c r="C334" s="468" t="s">
        <v>648</v>
      </c>
      <c r="D334" s="469">
        <v>3000</v>
      </c>
      <c r="E334" s="381" t="s">
        <v>1832</v>
      </c>
      <c r="F334" s="469" t="s">
        <v>1833</v>
      </c>
      <c r="G334" s="381" t="s">
        <v>1834</v>
      </c>
      <c r="H334" s="470" t="s">
        <v>983</v>
      </c>
      <c r="I334" s="468"/>
      <c r="J334" s="468"/>
      <c r="K334" s="471"/>
      <c r="L334" s="468"/>
      <c r="M334" s="488"/>
      <c r="N334" s="488"/>
      <c r="O334" s="488"/>
      <c r="P334" s="488"/>
      <c r="Q334" s="488"/>
      <c r="R334" s="488"/>
      <c r="S334" s="488"/>
      <c r="T334" s="488"/>
      <c r="U334" s="488"/>
      <c r="V334" s="488"/>
      <c r="W334" s="488"/>
      <c r="X334" s="488"/>
      <c r="Y334" s="488"/>
      <c r="Z334" s="488"/>
      <c r="AA334" s="488"/>
      <c r="AB334" s="488"/>
      <c r="AC334" s="488"/>
      <c r="AD334" s="488"/>
      <c r="AE334" s="488"/>
      <c r="AF334" s="488"/>
      <c r="AG334" s="488"/>
      <c r="AH334" s="488"/>
      <c r="AI334" s="488"/>
      <c r="AJ334" s="488"/>
      <c r="AK334" s="488"/>
      <c r="AL334" s="488"/>
      <c r="AM334" s="488"/>
      <c r="AN334" s="488"/>
      <c r="AO334" s="488"/>
      <c r="AP334" s="488"/>
      <c r="AQ334" s="488"/>
      <c r="AR334" s="488"/>
      <c r="AS334" s="488"/>
      <c r="AT334" s="488"/>
      <c r="AU334" s="488"/>
      <c r="AV334" s="488"/>
      <c r="AW334" s="488"/>
      <c r="AX334" s="488"/>
      <c r="AY334" s="488"/>
      <c r="AZ334" s="488"/>
      <c r="BA334" s="488"/>
      <c r="BB334" s="488"/>
      <c r="BC334" s="488"/>
      <c r="BD334" s="488"/>
      <c r="BE334" s="488"/>
      <c r="BF334" s="488"/>
      <c r="BG334" s="488"/>
      <c r="BH334" s="488"/>
      <c r="BI334" s="488"/>
      <c r="BJ334" s="488"/>
      <c r="BK334" s="488"/>
      <c r="BL334" s="488"/>
      <c r="BM334" s="488"/>
      <c r="BN334" s="488"/>
      <c r="BO334" s="488"/>
      <c r="BP334" s="488"/>
      <c r="BQ334" s="488"/>
      <c r="BR334" s="488"/>
      <c r="BS334" s="488"/>
      <c r="BT334" s="488"/>
      <c r="BU334" s="488"/>
      <c r="BV334" s="488"/>
      <c r="BW334" s="488"/>
      <c r="BX334" s="488"/>
      <c r="BY334" s="488"/>
      <c r="BZ334" s="488"/>
      <c r="CA334" s="488"/>
      <c r="CB334" s="488"/>
      <c r="CC334" s="488"/>
      <c r="CD334" s="488"/>
      <c r="CE334" s="488"/>
      <c r="CF334" s="488"/>
      <c r="CG334" s="488"/>
      <c r="CH334" s="488"/>
      <c r="CI334" s="488"/>
      <c r="CJ334" s="488"/>
      <c r="CK334" s="488"/>
      <c r="CL334" s="488"/>
      <c r="CM334" s="488"/>
      <c r="CN334" s="488"/>
      <c r="CO334" s="488"/>
      <c r="CP334" s="488"/>
      <c r="CQ334" s="488"/>
      <c r="CR334" s="488"/>
      <c r="CS334" s="488"/>
      <c r="CT334" s="488"/>
      <c r="CU334" s="488"/>
      <c r="CV334" s="488"/>
      <c r="CW334" s="488"/>
      <c r="CX334" s="488"/>
      <c r="CY334" s="488"/>
      <c r="CZ334" s="488"/>
      <c r="DA334" s="488"/>
      <c r="DB334" s="488"/>
      <c r="DC334" s="488"/>
      <c r="DD334" s="488"/>
      <c r="DE334" s="488"/>
      <c r="DF334" s="488"/>
      <c r="DG334" s="488"/>
      <c r="DH334" s="488"/>
      <c r="DI334" s="488"/>
      <c r="DJ334" s="488"/>
      <c r="DK334" s="488"/>
      <c r="DL334" s="488"/>
      <c r="DM334" s="488"/>
      <c r="DN334" s="488"/>
      <c r="DO334" s="488"/>
      <c r="DP334" s="488"/>
      <c r="DQ334" s="488"/>
      <c r="DR334" s="488"/>
      <c r="DS334" s="488"/>
      <c r="DT334" s="488"/>
      <c r="DU334" s="488"/>
      <c r="DV334" s="488"/>
      <c r="DW334" s="488"/>
      <c r="DX334" s="488"/>
      <c r="DY334" s="488"/>
      <c r="DZ334" s="488"/>
      <c r="EA334" s="488"/>
      <c r="EB334" s="488"/>
      <c r="EC334" s="488"/>
      <c r="ED334" s="488"/>
      <c r="EE334" s="488"/>
      <c r="EF334" s="488"/>
      <c r="EG334" s="488"/>
      <c r="EH334" s="489"/>
    </row>
    <row r="335" spans="1:138" s="490" customFormat="1" ht="18" customHeight="1">
      <c r="A335" s="628">
        <v>327</v>
      </c>
      <c r="B335" s="470" t="s">
        <v>1792</v>
      </c>
      <c r="C335" s="468" t="s">
        <v>648</v>
      </c>
      <c r="D335" s="469">
        <v>3000</v>
      </c>
      <c r="E335" s="381" t="s">
        <v>1835</v>
      </c>
      <c r="F335" s="469" t="s">
        <v>1836</v>
      </c>
      <c r="G335" s="381" t="s">
        <v>1837</v>
      </c>
      <c r="H335" s="470" t="s">
        <v>983</v>
      </c>
      <c r="I335" s="468"/>
      <c r="J335" s="468"/>
      <c r="K335" s="471"/>
      <c r="L335" s="468"/>
      <c r="M335" s="488"/>
      <c r="N335" s="488"/>
      <c r="O335" s="488"/>
      <c r="P335" s="488"/>
      <c r="Q335" s="488"/>
      <c r="R335" s="488"/>
      <c r="S335" s="488"/>
      <c r="T335" s="488"/>
      <c r="U335" s="488"/>
      <c r="V335" s="488"/>
      <c r="W335" s="488"/>
      <c r="X335" s="488"/>
      <c r="Y335" s="488"/>
      <c r="Z335" s="488"/>
      <c r="AA335" s="488"/>
      <c r="AB335" s="488"/>
      <c r="AC335" s="488"/>
      <c r="AD335" s="488"/>
      <c r="AE335" s="488"/>
      <c r="AF335" s="488"/>
      <c r="AG335" s="488"/>
      <c r="AH335" s="488"/>
      <c r="AI335" s="488"/>
      <c r="AJ335" s="488"/>
      <c r="AK335" s="488"/>
      <c r="AL335" s="488"/>
      <c r="AM335" s="488"/>
      <c r="AN335" s="488"/>
      <c r="AO335" s="488"/>
      <c r="AP335" s="488"/>
      <c r="AQ335" s="488"/>
      <c r="AR335" s="488"/>
      <c r="AS335" s="488"/>
      <c r="AT335" s="488"/>
      <c r="AU335" s="488"/>
      <c r="AV335" s="488"/>
      <c r="AW335" s="488"/>
      <c r="AX335" s="488"/>
      <c r="AY335" s="488"/>
      <c r="AZ335" s="488"/>
      <c r="BA335" s="488"/>
      <c r="BB335" s="488"/>
      <c r="BC335" s="488"/>
      <c r="BD335" s="488"/>
      <c r="BE335" s="488"/>
      <c r="BF335" s="488"/>
      <c r="BG335" s="488"/>
      <c r="BH335" s="488"/>
      <c r="BI335" s="488"/>
      <c r="BJ335" s="488"/>
      <c r="BK335" s="488"/>
      <c r="BL335" s="488"/>
      <c r="BM335" s="488"/>
      <c r="BN335" s="488"/>
      <c r="BO335" s="488"/>
      <c r="BP335" s="488"/>
      <c r="BQ335" s="488"/>
      <c r="BR335" s="488"/>
      <c r="BS335" s="488"/>
      <c r="BT335" s="488"/>
      <c r="BU335" s="488"/>
      <c r="BV335" s="488"/>
      <c r="BW335" s="488"/>
      <c r="BX335" s="488"/>
      <c r="BY335" s="488"/>
      <c r="BZ335" s="488"/>
      <c r="CA335" s="488"/>
      <c r="CB335" s="488"/>
      <c r="CC335" s="488"/>
      <c r="CD335" s="488"/>
      <c r="CE335" s="488"/>
      <c r="CF335" s="488"/>
      <c r="CG335" s="488"/>
      <c r="CH335" s="488"/>
      <c r="CI335" s="488"/>
      <c r="CJ335" s="488"/>
      <c r="CK335" s="488"/>
      <c r="CL335" s="488"/>
      <c r="CM335" s="488"/>
      <c r="CN335" s="488"/>
      <c r="CO335" s="488"/>
      <c r="CP335" s="488"/>
      <c r="CQ335" s="488"/>
      <c r="CR335" s="488"/>
      <c r="CS335" s="488"/>
      <c r="CT335" s="488"/>
      <c r="CU335" s="488"/>
      <c r="CV335" s="488"/>
      <c r="CW335" s="488"/>
      <c r="CX335" s="488"/>
      <c r="CY335" s="488"/>
      <c r="CZ335" s="488"/>
      <c r="DA335" s="488"/>
      <c r="DB335" s="488"/>
      <c r="DC335" s="488"/>
      <c r="DD335" s="488"/>
      <c r="DE335" s="488"/>
      <c r="DF335" s="488"/>
      <c r="DG335" s="488"/>
      <c r="DH335" s="488"/>
      <c r="DI335" s="488"/>
      <c r="DJ335" s="488"/>
      <c r="DK335" s="488"/>
      <c r="DL335" s="488"/>
      <c r="DM335" s="488"/>
      <c r="DN335" s="488"/>
      <c r="DO335" s="488"/>
      <c r="DP335" s="488"/>
      <c r="DQ335" s="488"/>
      <c r="DR335" s="488"/>
      <c r="DS335" s="488"/>
      <c r="DT335" s="488"/>
      <c r="DU335" s="488"/>
      <c r="DV335" s="488"/>
      <c r="DW335" s="488"/>
      <c r="DX335" s="488"/>
      <c r="DY335" s="488"/>
      <c r="DZ335" s="488"/>
      <c r="EA335" s="488"/>
      <c r="EB335" s="488"/>
      <c r="EC335" s="488"/>
      <c r="ED335" s="488"/>
      <c r="EE335" s="488"/>
      <c r="EF335" s="488"/>
      <c r="EG335" s="488"/>
      <c r="EH335" s="489"/>
    </row>
    <row r="336" spans="1:138" s="490" customFormat="1" ht="18" customHeight="1">
      <c r="A336" s="628">
        <v>328</v>
      </c>
      <c r="B336" s="470" t="s">
        <v>1792</v>
      </c>
      <c r="C336" s="468" t="s">
        <v>648</v>
      </c>
      <c r="D336" s="469">
        <v>675</v>
      </c>
      <c r="E336" s="381" t="s">
        <v>1132</v>
      </c>
      <c r="F336" s="469" t="s">
        <v>1133</v>
      </c>
      <c r="G336" s="381" t="s">
        <v>1134</v>
      </c>
      <c r="H336" s="470" t="s">
        <v>979</v>
      </c>
      <c r="I336" s="468"/>
      <c r="J336" s="468"/>
      <c r="K336" s="471"/>
      <c r="L336" s="468"/>
      <c r="M336" s="488"/>
      <c r="N336" s="488"/>
      <c r="O336" s="488"/>
      <c r="P336" s="488"/>
      <c r="Q336" s="488"/>
      <c r="R336" s="488"/>
      <c r="S336" s="488"/>
      <c r="T336" s="488"/>
      <c r="U336" s="488"/>
      <c r="V336" s="488"/>
      <c r="W336" s="488"/>
      <c r="X336" s="488"/>
      <c r="Y336" s="488"/>
      <c r="Z336" s="488"/>
      <c r="AA336" s="488"/>
      <c r="AB336" s="488"/>
      <c r="AC336" s="488"/>
      <c r="AD336" s="488"/>
      <c r="AE336" s="488"/>
      <c r="AF336" s="488"/>
      <c r="AG336" s="488"/>
      <c r="AH336" s="488"/>
      <c r="AI336" s="488"/>
      <c r="AJ336" s="488"/>
      <c r="AK336" s="488"/>
      <c r="AL336" s="488"/>
      <c r="AM336" s="488"/>
      <c r="AN336" s="488"/>
      <c r="AO336" s="488"/>
      <c r="AP336" s="488"/>
      <c r="AQ336" s="488"/>
      <c r="AR336" s="488"/>
      <c r="AS336" s="488"/>
      <c r="AT336" s="488"/>
      <c r="AU336" s="488"/>
      <c r="AV336" s="488"/>
      <c r="AW336" s="488"/>
      <c r="AX336" s="488"/>
      <c r="AY336" s="488"/>
      <c r="AZ336" s="488"/>
      <c r="BA336" s="488"/>
      <c r="BB336" s="488"/>
      <c r="BC336" s="488"/>
      <c r="BD336" s="488"/>
      <c r="BE336" s="488"/>
      <c r="BF336" s="488"/>
      <c r="BG336" s="488"/>
      <c r="BH336" s="488"/>
      <c r="BI336" s="488"/>
      <c r="BJ336" s="488"/>
      <c r="BK336" s="488"/>
      <c r="BL336" s="488"/>
      <c r="BM336" s="488"/>
      <c r="BN336" s="488"/>
      <c r="BO336" s="488"/>
      <c r="BP336" s="488"/>
      <c r="BQ336" s="488"/>
      <c r="BR336" s="488"/>
      <c r="BS336" s="488"/>
      <c r="BT336" s="488"/>
      <c r="BU336" s="488"/>
      <c r="BV336" s="488"/>
      <c r="BW336" s="488"/>
      <c r="BX336" s="488"/>
      <c r="BY336" s="488"/>
      <c r="BZ336" s="488"/>
      <c r="CA336" s="488"/>
      <c r="CB336" s="488"/>
      <c r="CC336" s="488"/>
      <c r="CD336" s="488"/>
      <c r="CE336" s="488"/>
      <c r="CF336" s="488"/>
      <c r="CG336" s="488"/>
      <c r="CH336" s="488"/>
      <c r="CI336" s="488"/>
      <c r="CJ336" s="488"/>
      <c r="CK336" s="488"/>
      <c r="CL336" s="488"/>
      <c r="CM336" s="488"/>
      <c r="CN336" s="488"/>
      <c r="CO336" s="488"/>
      <c r="CP336" s="488"/>
      <c r="CQ336" s="488"/>
      <c r="CR336" s="488"/>
      <c r="CS336" s="488"/>
      <c r="CT336" s="488"/>
      <c r="CU336" s="488"/>
      <c r="CV336" s="488"/>
      <c r="CW336" s="488"/>
      <c r="CX336" s="488"/>
      <c r="CY336" s="488"/>
      <c r="CZ336" s="488"/>
      <c r="DA336" s="488"/>
      <c r="DB336" s="488"/>
      <c r="DC336" s="488"/>
      <c r="DD336" s="488"/>
      <c r="DE336" s="488"/>
      <c r="DF336" s="488"/>
      <c r="DG336" s="488"/>
      <c r="DH336" s="488"/>
      <c r="DI336" s="488"/>
      <c r="DJ336" s="488"/>
      <c r="DK336" s="488"/>
      <c r="DL336" s="488"/>
      <c r="DM336" s="488"/>
      <c r="DN336" s="488"/>
      <c r="DO336" s="488"/>
      <c r="DP336" s="488"/>
      <c r="DQ336" s="488"/>
      <c r="DR336" s="488"/>
      <c r="DS336" s="488"/>
      <c r="DT336" s="488"/>
      <c r="DU336" s="488"/>
      <c r="DV336" s="488"/>
      <c r="DW336" s="488"/>
      <c r="DX336" s="488"/>
      <c r="DY336" s="488"/>
      <c r="DZ336" s="488"/>
      <c r="EA336" s="488"/>
      <c r="EB336" s="488"/>
      <c r="EC336" s="488"/>
      <c r="ED336" s="488"/>
      <c r="EE336" s="488"/>
      <c r="EF336" s="488"/>
      <c r="EG336" s="488"/>
      <c r="EH336" s="489"/>
    </row>
    <row r="337" spans="1:138" s="490" customFormat="1" ht="18" customHeight="1">
      <c r="A337" s="628">
        <v>329</v>
      </c>
      <c r="B337" s="470" t="s">
        <v>1792</v>
      </c>
      <c r="C337" s="468" t="s">
        <v>648</v>
      </c>
      <c r="D337" s="469">
        <v>3200</v>
      </c>
      <c r="E337" s="381" t="s">
        <v>1838</v>
      </c>
      <c r="F337" s="469" t="s">
        <v>1839</v>
      </c>
      <c r="G337" s="381" t="s">
        <v>1840</v>
      </c>
      <c r="H337" s="470" t="s">
        <v>1001</v>
      </c>
      <c r="I337" s="468"/>
      <c r="J337" s="468"/>
      <c r="K337" s="471"/>
      <c r="L337" s="468"/>
      <c r="M337" s="488"/>
      <c r="N337" s="488"/>
      <c r="O337" s="488"/>
      <c r="P337" s="488"/>
      <c r="Q337" s="488"/>
      <c r="R337" s="488"/>
      <c r="S337" s="488"/>
      <c r="T337" s="488"/>
      <c r="U337" s="488"/>
      <c r="V337" s="488"/>
      <c r="W337" s="488"/>
      <c r="X337" s="488"/>
      <c r="Y337" s="488"/>
      <c r="Z337" s="488"/>
      <c r="AA337" s="488"/>
      <c r="AB337" s="488"/>
      <c r="AC337" s="488"/>
      <c r="AD337" s="488"/>
      <c r="AE337" s="488"/>
      <c r="AF337" s="488"/>
      <c r="AG337" s="488"/>
      <c r="AH337" s="488"/>
      <c r="AI337" s="488"/>
      <c r="AJ337" s="488"/>
      <c r="AK337" s="488"/>
      <c r="AL337" s="488"/>
      <c r="AM337" s="488"/>
      <c r="AN337" s="488"/>
      <c r="AO337" s="488"/>
      <c r="AP337" s="488"/>
      <c r="AQ337" s="488"/>
      <c r="AR337" s="488"/>
      <c r="AS337" s="488"/>
      <c r="AT337" s="488"/>
      <c r="AU337" s="488"/>
      <c r="AV337" s="488"/>
      <c r="AW337" s="488"/>
      <c r="AX337" s="488"/>
      <c r="AY337" s="488"/>
      <c r="AZ337" s="488"/>
      <c r="BA337" s="488"/>
      <c r="BB337" s="488"/>
      <c r="BC337" s="488"/>
      <c r="BD337" s="488"/>
      <c r="BE337" s="488"/>
      <c r="BF337" s="488"/>
      <c r="BG337" s="488"/>
      <c r="BH337" s="488"/>
      <c r="BI337" s="488"/>
      <c r="BJ337" s="488"/>
      <c r="BK337" s="488"/>
      <c r="BL337" s="488"/>
      <c r="BM337" s="488"/>
      <c r="BN337" s="488"/>
      <c r="BO337" s="488"/>
      <c r="BP337" s="488"/>
      <c r="BQ337" s="488"/>
      <c r="BR337" s="488"/>
      <c r="BS337" s="488"/>
      <c r="BT337" s="488"/>
      <c r="BU337" s="488"/>
      <c r="BV337" s="488"/>
      <c r="BW337" s="488"/>
      <c r="BX337" s="488"/>
      <c r="BY337" s="488"/>
      <c r="BZ337" s="488"/>
      <c r="CA337" s="488"/>
      <c r="CB337" s="488"/>
      <c r="CC337" s="488"/>
      <c r="CD337" s="488"/>
      <c r="CE337" s="488"/>
      <c r="CF337" s="488"/>
      <c r="CG337" s="488"/>
      <c r="CH337" s="488"/>
      <c r="CI337" s="488"/>
      <c r="CJ337" s="488"/>
      <c r="CK337" s="488"/>
      <c r="CL337" s="488"/>
      <c r="CM337" s="488"/>
      <c r="CN337" s="488"/>
      <c r="CO337" s="488"/>
      <c r="CP337" s="488"/>
      <c r="CQ337" s="488"/>
      <c r="CR337" s="488"/>
      <c r="CS337" s="488"/>
      <c r="CT337" s="488"/>
      <c r="CU337" s="488"/>
      <c r="CV337" s="488"/>
      <c r="CW337" s="488"/>
      <c r="CX337" s="488"/>
      <c r="CY337" s="488"/>
      <c r="CZ337" s="488"/>
      <c r="DA337" s="488"/>
      <c r="DB337" s="488"/>
      <c r="DC337" s="488"/>
      <c r="DD337" s="488"/>
      <c r="DE337" s="488"/>
      <c r="DF337" s="488"/>
      <c r="DG337" s="488"/>
      <c r="DH337" s="488"/>
      <c r="DI337" s="488"/>
      <c r="DJ337" s="488"/>
      <c r="DK337" s="488"/>
      <c r="DL337" s="488"/>
      <c r="DM337" s="488"/>
      <c r="DN337" s="488"/>
      <c r="DO337" s="488"/>
      <c r="DP337" s="488"/>
      <c r="DQ337" s="488"/>
      <c r="DR337" s="488"/>
      <c r="DS337" s="488"/>
      <c r="DT337" s="488"/>
      <c r="DU337" s="488"/>
      <c r="DV337" s="488"/>
      <c r="DW337" s="488"/>
      <c r="DX337" s="488"/>
      <c r="DY337" s="488"/>
      <c r="DZ337" s="488"/>
      <c r="EA337" s="488"/>
      <c r="EB337" s="488"/>
      <c r="EC337" s="488"/>
      <c r="ED337" s="488"/>
      <c r="EE337" s="488"/>
      <c r="EF337" s="488"/>
      <c r="EG337" s="488"/>
      <c r="EH337" s="489"/>
    </row>
    <row r="338" spans="1:138" s="490" customFormat="1" ht="18" customHeight="1">
      <c r="A338" s="628">
        <v>330</v>
      </c>
      <c r="B338" s="470" t="s">
        <v>1792</v>
      </c>
      <c r="C338" s="468" t="s">
        <v>648</v>
      </c>
      <c r="D338" s="469">
        <v>3300</v>
      </c>
      <c r="E338" s="381" t="s">
        <v>1841</v>
      </c>
      <c r="F338" s="469" t="s">
        <v>1842</v>
      </c>
      <c r="G338" s="381" t="s">
        <v>1843</v>
      </c>
      <c r="H338" s="470" t="s">
        <v>983</v>
      </c>
      <c r="I338" s="468"/>
      <c r="J338" s="468"/>
      <c r="K338" s="471"/>
      <c r="L338" s="468"/>
      <c r="M338" s="488"/>
      <c r="N338" s="488"/>
      <c r="O338" s="488"/>
      <c r="P338" s="488"/>
      <c r="Q338" s="488"/>
      <c r="R338" s="488"/>
      <c r="S338" s="488"/>
      <c r="T338" s="488"/>
      <c r="U338" s="488"/>
      <c r="V338" s="488"/>
      <c r="W338" s="488"/>
      <c r="X338" s="488"/>
      <c r="Y338" s="488"/>
      <c r="Z338" s="488"/>
      <c r="AA338" s="488"/>
      <c r="AB338" s="488"/>
      <c r="AC338" s="488"/>
      <c r="AD338" s="488"/>
      <c r="AE338" s="488"/>
      <c r="AF338" s="488"/>
      <c r="AG338" s="488"/>
      <c r="AH338" s="488"/>
      <c r="AI338" s="488"/>
      <c r="AJ338" s="488"/>
      <c r="AK338" s="488"/>
      <c r="AL338" s="488"/>
      <c r="AM338" s="488"/>
      <c r="AN338" s="488"/>
      <c r="AO338" s="488"/>
      <c r="AP338" s="488"/>
      <c r="AQ338" s="488"/>
      <c r="AR338" s="488"/>
      <c r="AS338" s="488"/>
      <c r="AT338" s="488"/>
      <c r="AU338" s="488"/>
      <c r="AV338" s="488"/>
      <c r="AW338" s="488"/>
      <c r="AX338" s="488"/>
      <c r="AY338" s="488"/>
      <c r="AZ338" s="488"/>
      <c r="BA338" s="488"/>
      <c r="BB338" s="488"/>
      <c r="BC338" s="488"/>
      <c r="BD338" s="488"/>
      <c r="BE338" s="488"/>
      <c r="BF338" s="488"/>
      <c r="BG338" s="488"/>
      <c r="BH338" s="488"/>
      <c r="BI338" s="488"/>
      <c r="BJ338" s="488"/>
      <c r="BK338" s="488"/>
      <c r="BL338" s="488"/>
      <c r="BM338" s="488"/>
      <c r="BN338" s="488"/>
      <c r="BO338" s="488"/>
      <c r="BP338" s="488"/>
      <c r="BQ338" s="488"/>
      <c r="BR338" s="488"/>
      <c r="BS338" s="488"/>
      <c r="BT338" s="488"/>
      <c r="BU338" s="488"/>
      <c r="BV338" s="488"/>
      <c r="BW338" s="488"/>
      <c r="BX338" s="488"/>
      <c r="BY338" s="488"/>
      <c r="BZ338" s="488"/>
      <c r="CA338" s="488"/>
      <c r="CB338" s="488"/>
      <c r="CC338" s="488"/>
      <c r="CD338" s="488"/>
      <c r="CE338" s="488"/>
      <c r="CF338" s="488"/>
      <c r="CG338" s="488"/>
      <c r="CH338" s="488"/>
      <c r="CI338" s="488"/>
      <c r="CJ338" s="488"/>
      <c r="CK338" s="488"/>
      <c r="CL338" s="488"/>
      <c r="CM338" s="488"/>
      <c r="CN338" s="488"/>
      <c r="CO338" s="488"/>
      <c r="CP338" s="488"/>
      <c r="CQ338" s="488"/>
      <c r="CR338" s="488"/>
      <c r="CS338" s="488"/>
      <c r="CT338" s="488"/>
      <c r="CU338" s="488"/>
      <c r="CV338" s="488"/>
      <c r="CW338" s="488"/>
      <c r="CX338" s="488"/>
      <c r="CY338" s="488"/>
      <c r="CZ338" s="488"/>
      <c r="DA338" s="488"/>
      <c r="DB338" s="488"/>
      <c r="DC338" s="488"/>
      <c r="DD338" s="488"/>
      <c r="DE338" s="488"/>
      <c r="DF338" s="488"/>
      <c r="DG338" s="488"/>
      <c r="DH338" s="488"/>
      <c r="DI338" s="488"/>
      <c r="DJ338" s="488"/>
      <c r="DK338" s="488"/>
      <c r="DL338" s="488"/>
      <c r="DM338" s="488"/>
      <c r="DN338" s="488"/>
      <c r="DO338" s="488"/>
      <c r="DP338" s="488"/>
      <c r="DQ338" s="488"/>
      <c r="DR338" s="488"/>
      <c r="DS338" s="488"/>
      <c r="DT338" s="488"/>
      <c r="DU338" s="488"/>
      <c r="DV338" s="488"/>
      <c r="DW338" s="488"/>
      <c r="DX338" s="488"/>
      <c r="DY338" s="488"/>
      <c r="DZ338" s="488"/>
      <c r="EA338" s="488"/>
      <c r="EB338" s="488"/>
      <c r="EC338" s="488"/>
      <c r="ED338" s="488"/>
      <c r="EE338" s="488"/>
      <c r="EF338" s="488"/>
      <c r="EG338" s="488"/>
      <c r="EH338" s="489"/>
    </row>
    <row r="339" spans="1:138" s="490" customFormat="1" ht="18" customHeight="1">
      <c r="A339" s="628">
        <v>331</v>
      </c>
      <c r="B339" s="470" t="s">
        <v>1792</v>
      </c>
      <c r="C339" s="468" t="s">
        <v>648</v>
      </c>
      <c r="D339" s="469">
        <v>3478.55</v>
      </c>
      <c r="E339" s="381" t="s">
        <v>1844</v>
      </c>
      <c r="F339" s="469" t="s">
        <v>1845</v>
      </c>
      <c r="G339" s="381" t="s">
        <v>1846</v>
      </c>
      <c r="H339" s="470" t="s">
        <v>983</v>
      </c>
      <c r="I339" s="468"/>
      <c r="J339" s="468"/>
      <c r="K339" s="471"/>
      <c r="L339" s="468"/>
      <c r="M339" s="488"/>
      <c r="N339" s="488"/>
      <c r="O339" s="488"/>
      <c r="P339" s="488"/>
      <c r="Q339" s="488"/>
      <c r="R339" s="488"/>
      <c r="S339" s="488"/>
      <c r="T339" s="488"/>
      <c r="U339" s="488"/>
      <c r="V339" s="488"/>
      <c r="W339" s="488"/>
      <c r="X339" s="488"/>
      <c r="Y339" s="488"/>
      <c r="Z339" s="488"/>
      <c r="AA339" s="488"/>
      <c r="AB339" s="488"/>
      <c r="AC339" s="488"/>
      <c r="AD339" s="488"/>
      <c r="AE339" s="488"/>
      <c r="AF339" s="488"/>
      <c r="AG339" s="488"/>
      <c r="AH339" s="488"/>
      <c r="AI339" s="488"/>
      <c r="AJ339" s="488"/>
      <c r="AK339" s="488"/>
      <c r="AL339" s="488"/>
      <c r="AM339" s="488"/>
      <c r="AN339" s="488"/>
      <c r="AO339" s="488"/>
      <c r="AP339" s="488"/>
      <c r="AQ339" s="488"/>
      <c r="AR339" s="488"/>
      <c r="AS339" s="488"/>
      <c r="AT339" s="488"/>
      <c r="AU339" s="488"/>
      <c r="AV339" s="488"/>
      <c r="AW339" s="488"/>
      <c r="AX339" s="488"/>
      <c r="AY339" s="488"/>
      <c r="AZ339" s="488"/>
      <c r="BA339" s="488"/>
      <c r="BB339" s="488"/>
      <c r="BC339" s="488"/>
      <c r="BD339" s="488"/>
      <c r="BE339" s="488"/>
      <c r="BF339" s="488"/>
      <c r="BG339" s="488"/>
      <c r="BH339" s="488"/>
      <c r="BI339" s="488"/>
      <c r="BJ339" s="488"/>
      <c r="BK339" s="488"/>
      <c r="BL339" s="488"/>
      <c r="BM339" s="488"/>
      <c r="BN339" s="488"/>
      <c r="BO339" s="488"/>
      <c r="BP339" s="488"/>
      <c r="BQ339" s="488"/>
      <c r="BR339" s="488"/>
      <c r="BS339" s="488"/>
      <c r="BT339" s="488"/>
      <c r="BU339" s="488"/>
      <c r="BV339" s="488"/>
      <c r="BW339" s="488"/>
      <c r="BX339" s="488"/>
      <c r="BY339" s="488"/>
      <c r="BZ339" s="488"/>
      <c r="CA339" s="488"/>
      <c r="CB339" s="488"/>
      <c r="CC339" s="488"/>
      <c r="CD339" s="488"/>
      <c r="CE339" s="488"/>
      <c r="CF339" s="488"/>
      <c r="CG339" s="488"/>
      <c r="CH339" s="488"/>
      <c r="CI339" s="488"/>
      <c r="CJ339" s="488"/>
      <c r="CK339" s="488"/>
      <c r="CL339" s="488"/>
      <c r="CM339" s="488"/>
      <c r="CN339" s="488"/>
      <c r="CO339" s="488"/>
      <c r="CP339" s="488"/>
      <c r="CQ339" s="488"/>
      <c r="CR339" s="488"/>
      <c r="CS339" s="488"/>
      <c r="CT339" s="488"/>
      <c r="CU339" s="488"/>
      <c r="CV339" s="488"/>
      <c r="CW339" s="488"/>
      <c r="CX339" s="488"/>
      <c r="CY339" s="488"/>
      <c r="CZ339" s="488"/>
      <c r="DA339" s="488"/>
      <c r="DB339" s="488"/>
      <c r="DC339" s="488"/>
      <c r="DD339" s="488"/>
      <c r="DE339" s="488"/>
      <c r="DF339" s="488"/>
      <c r="DG339" s="488"/>
      <c r="DH339" s="488"/>
      <c r="DI339" s="488"/>
      <c r="DJ339" s="488"/>
      <c r="DK339" s="488"/>
      <c r="DL339" s="488"/>
      <c r="DM339" s="488"/>
      <c r="DN339" s="488"/>
      <c r="DO339" s="488"/>
      <c r="DP339" s="488"/>
      <c r="DQ339" s="488"/>
      <c r="DR339" s="488"/>
      <c r="DS339" s="488"/>
      <c r="DT339" s="488"/>
      <c r="DU339" s="488"/>
      <c r="DV339" s="488"/>
      <c r="DW339" s="488"/>
      <c r="DX339" s="488"/>
      <c r="DY339" s="488"/>
      <c r="DZ339" s="488"/>
      <c r="EA339" s="488"/>
      <c r="EB339" s="488"/>
      <c r="EC339" s="488"/>
      <c r="ED339" s="488"/>
      <c r="EE339" s="488"/>
      <c r="EF339" s="488"/>
      <c r="EG339" s="488"/>
      <c r="EH339" s="489"/>
    </row>
    <row r="340" spans="1:138" s="490" customFormat="1" ht="18" customHeight="1">
      <c r="A340" s="628">
        <v>332</v>
      </c>
      <c r="B340" s="470" t="s">
        <v>1792</v>
      </c>
      <c r="C340" s="468" t="s">
        <v>648</v>
      </c>
      <c r="D340" s="469">
        <v>3000</v>
      </c>
      <c r="E340" s="381" t="s">
        <v>1847</v>
      </c>
      <c r="F340" s="469" t="s">
        <v>1848</v>
      </c>
      <c r="G340" s="381" t="s">
        <v>1849</v>
      </c>
      <c r="H340" s="470" t="s">
        <v>983</v>
      </c>
      <c r="I340" s="468"/>
      <c r="J340" s="468"/>
      <c r="K340" s="471"/>
      <c r="L340" s="468"/>
      <c r="M340" s="488"/>
      <c r="N340" s="488"/>
      <c r="O340" s="488"/>
      <c r="P340" s="488"/>
      <c r="Q340" s="488"/>
      <c r="R340" s="488"/>
      <c r="S340" s="488"/>
      <c r="T340" s="488"/>
      <c r="U340" s="488"/>
      <c r="V340" s="488"/>
      <c r="W340" s="488"/>
      <c r="X340" s="488"/>
      <c r="Y340" s="488"/>
      <c r="Z340" s="488"/>
      <c r="AA340" s="488"/>
      <c r="AB340" s="488"/>
      <c r="AC340" s="488"/>
      <c r="AD340" s="488"/>
      <c r="AE340" s="488"/>
      <c r="AF340" s="488"/>
      <c r="AG340" s="488"/>
      <c r="AH340" s="488"/>
      <c r="AI340" s="488"/>
      <c r="AJ340" s="488"/>
      <c r="AK340" s="488"/>
      <c r="AL340" s="488"/>
      <c r="AM340" s="488"/>
      <c r="AN340" s="488"/>
      <c r="AO340" s="488"/>
      <c r="AP340" s="488"/>
      <c r="AQ340" s="488"/>
      <c r="AR340" s="488"/>
      <c r="AS340" s="488"/>
      <c r="AT340" s="488"/>
      <c r="AU340" s="488"/>
      <c r="AV340" s="488"/>
      <c r="AW340" s="488"/>
      <c r="AX340" s="488"/>
      <c r="AY340" s="488"/>
      <c r="AZ340" s="488"/>
      <c r="BA340" s="488"/>
      <c r="BB340" s="488"/>
      <c r="BC340" s="488"/>
      <c r="BD340" s="488"/>
      <c r="BE340" s="488"/>
      <c r="BF340" s="488"/>
      <c r="BG340" s="488"/>
      <c r="BH340" s="488"/>
      <c r="BI340" s="488"/>
      <c r="BJ340" s="488"/>
      <c r="BK340" s="488"/>
      <c r="BL340" s="488"/>
      <c r="BM340" s="488"/>
      <c r="BN340" s="488"/>
      <c r="BO340" s="488"/>
      <c r="BP340" s="488"/>
      <c r="BQ340" s="488"/>
      <c r="BR340" s="488"/>
      <c r="BS340" s="488"/>
      <c r="BT340" s="488"/>
      <c r="BU340" s="488"/>
      <c r="BV340" s="488"/>
      <c r="BW340" s="488"/>
      <c r="BX340" s="488"/>
      <c r="BY340" s="488"/>
      <c r="BZ340" s="488"/>
      <c r="CA340" s="488"/>
      <c r="CB340" s="488"/>
      <c r="CC340" s="488"/>
      <c r="CD340" s="488"/>
      <c r="CE340" s="488"/>
      <c r="CF340" s="488"/>
      <c r="CG340" s="488"/>
      <c r="CH340" s="488"/>
      <c r="CI340" s="488"/>
      <c r="CJ340" s="488"/>
      <c r="CK340" s="488"/>
      <c r="CL340" s="488"/>
      <c r="CM340" s="488"/>
      <c r="CN340" s="488"/>
      <c r="CO340" s="488"/>
      <c r="CP340" s="488"/>
      <c r="CQ340" s="488"/>
      <c r="CR340" s="488"/>
      <c r="CS340" s="488"/>
      <c r="CT340" s="488"/>
      <c r="CU340" s="488"/>
      <c r="CV340" s="488"/>
      <c r="CW340" s="488"/>
      <c r="CX340" s="488"/>
      <c r="CY340" s="488"/>
      <c r="CZ340" s="488"/>
      <c r="DA340" s="488"/>
      <c r="DB340" s="488"/>
      <c r="DC340" s="488"/>
      <c r="DD340" s="488"/>
      <c r="DE340" s="488"/>
      <c r="DF340" s="488"/>
      <c r="DG340" s="488"/>
      <c r="DH340" s="488"/>
      <c r="DI340" s="488"/>
      <c r="DJ340" s="488"/>
      <c r="DK340" s="488"/>
      <c r="DL340" s="488"/>
      <c r="DM340" s="488"/>
      <c r="DN340" s="488"/>
      <c r="DO340" s="488"/>
      <c r="DP340" s="488"/>
      <c r="DQ340" s="488"/>
      <c r="DR340" s="488"/>
      <c r="DS340" s="488"/>
      <c r="DT340" s="488"/>
      <c r="DU340" s="488"/>
      <c r="DV340" s="488"/>
      <c r="DW340" s="488"/>
      <c r="DX340" s="488"/>
      <c r="DY340" s="488"/>
      <c r="DZ340" s="488"/>
      <c r="EA340" s="488"/>
      <c r="EB340" s="488"/>
      <c r="EC340" s="488"/>
      <c r="ED340" s="488"/>
      <c r="EE340" s="488"/>
      <c r="EF340" s="488"/>
      <c r="EG340" s="488"/>
      <c r="EH340" s="489"/>
    </row>
    <row r="341" spans="1:138" s="490" customFormat="1" ht="18" customHeight="1">
      <c r="A341" s="628">
        <v>333</v>
      </c>
      <c r="B341" s="470" t="s">
        <v>1792</v>
      </c>
      <c r="C341" s="468" t="s">
        <v>648</v>
      </c>
      <c r="D341" s="469">
        <v>5000</v>
      </c>
      <c r="E341" s="381" t="s">
        <v>1850</v>
      </c>
      <c r="F341" s="469" t="s">
        <v>1851</v>
      </c>
      <c r="G341" s="381" t="s">
        <v>1852</v>
      </c>
      <c r="H341" s="470" t="s">
        <v>979</v>
      </c>
      <c r="I341" s="468"/>
      <c r="J341" s="468"/>
      <c r="K341" s="471"/>
      <c r="L341" s="468"/>
      <c r="M341" s="488"/>
      <c r="N341" s="488"/>
      <c r="O341" s="488"/>
      <c r="P341" s="488"/>
      <c r="Q341" s="488"/>
      <c r="R341" s="488"/>
      <c r="S341" s="488"/>
      <c r="T341" s="488"/>
      <c r="U341" s="488"/>
      <c r="V341" s="488"/>
      <c r="W341" s="488"/>
      <c r="X341" s="488"/>
      <c r="Y341" s="488"/>
      <c r="Z341" s="488"/>
      <c r="AA341" s="488"/>
      <c r="AB341" s="488"/>
      <c r="AC341" s="488"/>
      <c r="AD341" s="488"/>
      <c r="AE341" s="488"/>
      <c r="AF341" s="488"/>
      <c r="AG341" s="488"/>
      <c r="AH341" s="488"/>
      <c r="AI341" s="488"/>
      <c r="AJ341" s="488"/>
      <c r="AK341" s="488"/>
      <c r="AL341" s="488"/>
      <c r="AM341" s="488"/>
      <c r="AN341" s="488"/>
      <c r="AO341" s="488"/>
      <c r="AP341" s="488"/>
      <c r="AQ341" s="488"/>
      <c r="AR341" s="488"/>
      <c r="AS341" s="488"/>
      <c r="AT341" s="488"/>
      <c r="AU341" s="488"/>
      <c r="AV341" s="488"/>
      <c r="AW341" s="488"/>
      <c r="AX341" s="488"/>
      <c r="AY341" s="488"/>
      <c r="AZ341" s="488"/>
      <c r="BA341" s="488"/>
      <c r="BB341" s="488"/>
      <c r="BC341" s="488"/>
      <c r="BD341" s="488"/>
      <c r="BE341" s="488"/>
      <c r="BF341" s="488"/>
      <c r="BG341" s="488"/>
      <c r="BH341" s="488"/>
      <c r="BI341" s="488"/>
      <c r="BJ341" s="488"/>
      <c r="BK341" s="488"/>
      <c r="BL341" s="488"/>
      <c r="BM341" s="488"/>
      <c r="BN341" s="488"/>
      <c r="BO341" s="488"/>
      <c r="BP341" s="488"/>
      <c r="BQ341" s="488"/>
      <c r="BR341" s="488"/>
      <c r="BS341" s="488"/>
      <c r="BT341" s="488"/>
      <c r="BU341" s="488"/>
      <c r="BV341" s="488"/>
      <c r="BW341" s="488"/>
      <c r="BX341" s="488"/>
      <c r="BY341" s="488"/>
      <c r="BZ341" s="488"/>
      <c r="CA341" s="488"/>
      <c r="CB341" s="488"/>
      <c r="CC341" s="488"/>
      <c r="CD341" s="488"/>
      <c r="CE341" s="488"/>
      <c r="CF341" s="488"/>
      <c r="CG341" s="488"/>
      <c r="CH341" s="488"/>
      <c r="CI341" s="488"/>
      <c r="CJ341" s="488"/>
      <c r="CK341" s="488"/>
      <c r="CL341" s="488"/>
      <c r="CM341" s="488"/>
      <c r="CN341" s="488"/>
      <c r="CO341" s="488"/>
      <c r="CP341" s="488"/>
      <c r="CQ341" s="488"/>
      <c r="CR341" s="488"/>
      <c r="CS341" s="488"/>
      <c r="CT341" s="488"/>
      <c r="CU341" s="488"/>
      <c r="CV341" s="488"/>
      <c r="CW341" s="488"/>
      <c r="CX341" s="488"/>
      <c r="CY341" s="488"/>
      <c r="CZ341" s="488"/>
      <c r="DA341" s="488"/>
      <c r="DB341" s="488"/>
      <c r="DC341" s="488"/>
      <c r="DD341" s="488"/>
      <c r="DE341" s="488"/>
      <c r="DF341" s="488"/>
      <c r="DG341" s="488"/>
      <c r="DH341" s="488"/>
      <c r="DI341" s="488"/>
      <c r="DJ341" s="488"/>
      <c r="DK341" s="488"/>
      <c r="DL341" s="488"/>
      <c r="DM341" s="488"/>
      <c r="DN341" s="488"/>
      <c r="DO341" s="488"/>
      <c r="DP341" s="488"/>
      <c r="DQ341" s="488"/>
      <c r="DR341" s="488"/>
      <c r="DS341" s="488"/>
      <c r="DT341" s="488"/>
      <c r="DU341" s="488"/>
      <c r="DV341" s="488"/>
      <c r="DW341" s="488"/>
      <c r="DX341" s="488"/>
      <c r="DY341" s="488"/>
      <c r="DZ341" s="488"/>
      <c r="EA341" s="488"/>
      <c r="EB341" s="488"/>
      <c r="EC341" s="488"/>
      <c r="ED341" s="488"/>
      <c r="EE341" s="488"/>
      <c r="EF341" s="488"/>
      <c r="EG341" s="488"/>
      <c r="EH341" s="489"/>
    </row>
    <row r="342" spans="1:138" s="490" customFormat="1" ht="18" customHeight="1">
      <c r="A342" s="628">
        <v>334</v>
      </c>
      <c r="B342" s="470" t="s">
        <v>1792</v>
      </c>
      <c r="C342" s="468" t="s">
        <v>648</v>
      </c>
      <c r="D342" s="469">
        <v>3000</v>
      </c>
      <c r="E342" s="381" t="s">
        <v>1853</v>
      </c>
      <c r="F342" s="469" t="s">
        <v>1854</v>
      </c>
      <c r="G342" s="381" t="s">
        <v>1855</v>
      </c>
      <c r="H342" s="470" t="s">
        <v>979</v>
      </c>
      <c r="I342" s="468"/>
      <c r="J342" s="468"/>
      <c r="K342" s="471"/>
      <c r="L342" s="468"/>
      <c r="M342" s="488"/>
      <c r="N342" s="488"/>
      <c r="O342" s="488"/>
      <c r="P342" s="488"/>
      <c r="Q342" s="488"/>
      <c r="R342" s="488"/>
      <c r="S342" s="488"/>
      <c r="T342" s="488"/>
      <c r="U342" s="488"/>
      <c r="V342" s="488"/>
      <c r="W342" s="488"/>
      <c r="X342" s="488"/>
      <c r="Y342" s="488"/>
      <c r="Z342" s="488"/>
      <c r="AA342" s="488"/>
      <c r="AB342" s="488"/>
      <c r="AC342" s="488"/>
      <c r="AD342" s="488"/>
      <c r="AE342" s="488"/>
      <c r="AF342" s="488"/>
      <c r="AG342" s="488"/>
      <c r="AH342" s="488"/>
      <c r="AI342" s="488"/>
      <c r="AJ342" s="488"/>
      <c r="AK342" s="488"/>
      <c r="AL342" s="488"/>
      <c r="AM342" s="488"/>
      <c r="AN342" s="488"/>
      <c r="AO342" s="488"/>
      <c r="AP342" s="488"/>
      <c r="AQ342" s="488"/>
      <c r="AR342" s="488"/>
      <c r="AS342" s="488"/>
      <c r="AT342" s="488"/>
      <c r="AU342" s="488"/>
      <c r="AV342" s="488"/>
      <c r="AW342" s="488"/>
      <c r="AX342" s="488"/>
      <c r="AY342" s="488"/>
      <c r="AZ342" s="488"/>
      <c r="BA342" s="488"/>
      <c r="BB342" s="488"/>
      <c r="BC342" s="488"/>
      <c r="BD342" s="488"/>
      <c r="BE342" s="488"/>
      <c r="BF342" s="488"/>
      <c r="BG342" s="488"/>
      <c r="BH342" s="488"/>
      <c r="BI342" s="488"/>
      <c r="BJ342" s="488"/>
      <c r="BK342" s="488"/>
      <c r="BL342" s="488"/>
      <c r="BM342" s="488"/>
      <c r="BN342" s="488"/>
      <c r="BO342" s="488"/>
      <c r="BP342" s="488"/>
      <c r="BQ342" s="488"/>
      <c r="BR342" s="488"/>
      <c r="BS342" s="488"/>
      <c r="BT342" s="488"/>
      <c r="BU342" s="488"/>
      <c r="BV342" s="488"/>
      <c r="BW342" s="488"/>
      <c r="BX342" s="488"/>
      <c r="BY342" s="488"/>
      <c r="BZ342" s="488"/>
      <c r="CA342" s="488"/>
      <c r="CB342" s="488"/>
      <c r="CC342" s="488"/>
      <c r="CD342" s="488"/>
      <c r="CE342" s="488"/>
      <c r="CF342" s="488"/>
      <c r="CG342" s="488"/>
      <c r="CH342" s="488"/>
      <c r="CI342" s="488"/>
      <c r="CJ342" s="488"/>
      <c r="CK342" s="488"/>
      <c r="CL342" s="488"/>
      <c r="CM342" s="488"/>
      <c r="CN342" s="488"/>
      <c r="CO342" s="488"/>
      <c r="CP342" s="488"/>
      <c r="CQ342" s="488"/>
      <c r="CR342" s="488"/>
      <c r="CS342" s="488"/>
      <c r="CT342" s="488"/>
      <c r="CU342" s="488"/>
      <c r="CV342" s="488"/>
      <c r="CW342" s="488"/>
      <c r="CX342" s="488"/>
      <c r="CY342" s="488"/>
      <c r="CZ342" s="488"/>
      <c r="DA342" s="488"/>
      <c r="DB342" s="488"/>
      <c r="DC342" s="488"/>
      <c r="DD342" s="488"/>
      <c r="DE342" s="488"/>
      <c r="DF342" s="488"/>
      <c r="DG342" s="488"/>
      <c r="DH342" s="488"/>
      <c r="DI342" s="488"/>
      <c r="DJ342" s="488"/>
      <c r="DK342" s="488"/>
      <c r="DL342" s="488"/>
      <c r="DM342" s="488"/>
      <c r="DN342" s="488"/>
      <c r="DO342" s="488"/>
      <c r="DP342" s="488"/>
      <c r="DQ342" s="488"/>
      <c r="DR342" s="488"/>
      <c r="DS342" s="488"/>
      <c r="DT342" s="488"/>
      <c r="DU342" s="488"/>
      <c r="DV342" s="488"/>
      <c r="DW342" s="488"/>
      <c r="DX342" s="488"/>
      <c r="DY342" s="488"/>
      <c r="DZ342" s="488"/>
      <c r="EA342" s="488"/>
      <c r="EB342" s="488"/>
      <c r="EC342" s="488"/>
      <c r="ED342" s="488"/>
      <c r="EE342" s="488"/>
      <c r="EF342" s="488"/>
      <c r="EG342" s="488"/>
      <c r="EH342" s="489"/>
    </row>
    <row r="343" spans="1:138" s="490" customFormat="1" ht="18" customHeight="1">
      <c r="A343" s="628">
        <v>335</v>
      </c>
      <c r="B343" s="470" t="s">
        <v>1856</v>
      </c>
      <c r="C343" s="468" t="s">
        <v>648</v>
      </c>
      <c r="D343" s="469">
        <v>1900</v>
      </c>
      <c r="E343" s="381" t="s">
        <v>1740</v>
      </c>
      <c r="F343" s="469" t="s">
        <v>1741</v>
      </c>
      <c r="G343" s="381" t="s">
        <v>1742</v>
      </c>
      <c r="H343" s="470" t="s">
        <v>979</v>
      </c>
      <c r="I343" s="468"/>
      <c r="J343" s="468"/>
      <c r="K343" s="471"/>
      <c r="L343" s="468"/>
      <c r="M343" s="488"/>
      <c r="N343" s="488"/>
      <c r="O343" s="488"/>
      <c r="P343" s="488"/>
      <c r="Q343" s="488"/>
      <c r="R343" s="488"/>
      <c r="S343" s="488"/>
      <c r="T343" s="488"/>
      <c r="U343" s="488"/>
      <c r="V343" s="488"/>
      <c r="W343" s="488"/>
      <c r="X343" s="488"/>
      <c r="Y343" s="488"/>
      <c r="Z343" s="488"/>
      <c r="AA343" s="488"/>
      <c r="AB343" s="488"/>
      <c r="AC343" s="488"/>
      <c r="AD343" s="488"/>
      <c r="AE343" s="488"/>
      <c r="AF343" s="488"/>
      <c r="AG343" s="488"/>
      <c r="AH343" s="488"/>
      <c r="AI343" s="488"/>
      <c r="AJ343" s="488"/>
      <c r="AK343" s="488"/>
      <c r="AL343" s="488"/>
      <c r="AM343" s="488"/>
      <c r="AN343" s="488"/>
      <c r="AO343" s="488"/>
      <c r="AP343" s="488"/>
      <c r="AQ343" s="488"/>
      <c r="AR343" s="488"/>
      <c r="AS343" s="488"/>
      <c r="AT343" s="488"/>
      <c r="AU343" s="488"/>
      <c r="AV343" s="488"/>
      <c r="AW343" s="488"/>
      <c r="AX343" s="488"/>
      <c r="AY343" s="488"/>
      <c r="AZ343" s="488"/>
      <c r="BA343" s="488"/>
      <c r="BB343" s="488"/>
      <c r="BC343" s="488"/>
      <c r="BD343" s="488"/>
      <c r="BE343" s="488"/>
      <c r="BF343" s="488"/>
      <c r="BG343" s="488"/>
      <c r="BH343" s="488"/>
      <c r="BI343" s="488"/>
      <c r="BJ343" s="488"/>
      <c r="BK343" s="488"/>
      <c r="BL343" s="488"/>
      <c r="BM343" s="488"/>
      <c r="BN343" s="488"/>
      <c r="BO343" s="488"/>
      <c r="BP343" s="488"/>
      <c r="BQ343" s="488"/>
      <c r="BR343" s="488"/>
      <c r="BS343" s="488"/>
      <c r="BT343" s="488"/>
      <c r="BU343" s="488"/>
      <c r="BV343" s="488"/>
      <c r="BW343" s="488"/>
      <c r="BX343" s="488"/>
      <c r="BY343" s="488"/>
      <c r="BZ343" s="488"/>
      <c r="CA343" s="488"/>
      <c r="CB343" s="488"/>
      <c r="CC343" s="488"/>
      <c r="CD343" s="488"/>
      <c r="CE343" s="488"/>
      <c r="CF343" s="488"/>
      <c r="CG343" s="488"/>
      <c r="CH343" s="488"/>
      <c r="CI343" s="488"/>
      <c r="CJ343" s="488"/>
      <c r="CK343" s="488"/>
      <c r="CL343" s="488"/>
      <c r="CM343" s="488"/>
      <c r="CN343" s="488"/>
      <c r="CO343" s="488"/>
      <c r="CP343" s="488"/>
      <c r="CQ343" s="488"/>
      <c r="CR343" s="488"/>
      <c r="CS343" s="488"/>
      <c r="CT343" s="488"/>
      <c r="CU343" s="488"/>
      <c r="CV343" s="488"/>
      <c r="CW343" s="488"/>
      <c r="CX343" s="488"/>
      <c r="CY343" s="488"/>
      <c r="CZ343" s="488"/>
      <c r="DA343" s="488"/>
      <c r="DB343" s="488"/>
      <c r="DC343" s="488"/>
      <c r="DD343" s="488"/>
      <c r="DE343" s="488"/>
      <c r="DF343" s="488"/>
      <c r="DG343" s="488"/>
      <c r="DH343" s="488"/>
      <c r="DI343" s="488"/>
      <c r="DJ343" s="488"/>
      <c r="DK343" s="488"/>
      <c r="DL343" s="488"/>
      <c r="DM343" s="488"/>
      <c r="DN343" s="488"/>
      <c r="DO343" s="488"/>
      <c r="DP343" s="488"/>
      <c r="DQ343" s="488"/>
      <c r="DR343" s="488"/>
      <c r="DS343" s="488"/>
      <c r="DT343" s="488"/>
      <c r="DU343" s="488"/>
      <c r="DV343" s="488"/>
      <c r="DW343" s="488"/>
      <c r="DX343" s="488"/>
      <c r="DY343" s="488"/>
      <c r="DZ343" s="488"/>
      <c r="EA343" s="488"/>
      <c r="EB343" s="488"/>
      <c r="EC343" s="488"/>
      <c r="ED343" s="488"/>
      <c r="EE343" s="488"/>
      <c r="EF343" s="488"/>
      <c r="EG343" s="488"/>
      <c r="EH343" s="489"/>
    </row>
    <row r="344" spans="1:138" s="490" customFormat="1" ht="18" customHeight="1">
      <c r="A344" s="628">
        <v>336</v>
      </c>
      <c r="B344" s="470" t="s">
        <v>1856</v>
      </c>
      <c r="C344" s="468" t="s">
        <v>648</v>
      </c>
      <c r="D344" s="469">
        <v>2000</v>
      </c>
      <c r="E344" s="381" t="s">
        <v>1857</v>
      </c>
      <c r="F344" s="469" t="s">
        <v>1858</v>
      </c>
      <c r="G344" s="381" t="s">
        <v>1859</v>
      </c>
      <c r="H344" s="470" t="s">
        <v>979</v>
      </c>
      <c r="I344" s="468"/>
      <c r="J344" s="468"/>
      <c r="K344" s="471"/>
      <c r="L344" s="468"/>
      <c r="M344" s="488"/>
      <c r="N344" s="488"/>
      <c r="O344" s="488"/>
      <c r="P344" s="488"/>
      <c r="Q344" s="488"/>
      <c r="R344" s="488"/>
      <c r="S344" s="488"/>
      <c r="T344" s="488"/>
      <c r="U344" s="488"/>
      <c r="V344" s="488"/>
      <c r="W344" s="488"/>
      <c r="X344" s="488"/>
      <c r="Y344" s="488"/>
      <c r="Z344" s="488"/>
      <c r="AA344" s="488"/>
      <c r="AB344" s="488"/>
      <c r="AC344" s="488"/>
      <c r="AD344" s="488"/>
      <c r="AE344" s="488"/>
      <c r="AF344" s="488"/>
      <c r="AG344" s="488"/>
      <c r="AH344" s="488"/>
      <c r="AI344" s="488"/>
      <c r="AJ344" s="488"/>
      <c r="AK344" s="488"/>
      <c r="AL344" s="488"/>
      <c r="AM344" s="488"/>
      <c r="AN344" s="488"/>
      <c r="AO344" s="488"/>
      <c r="AP344" s="488"/>
      <c r="AQ344" s="488"/>
      <c r="AR344" s="488"/>
      <c r="AS344" s="488"/>
      <c r="AT344" s="488"/>
      <c r="AU344" s="488"/>
      <c r="AV344" s="488"/>
      <c r="AW344" s="488"/>
      <c r="AX344" s="488"/>
      <c r="AY344" s="488"/>
      <c r="AZ344" s="488"/>
      <c r="BA344" s="488"/>
      <c r="BB344" s="488"/>
      <c r="BC344" s="488"/>
      <c r="BD344" s="488"/>
      <c r="BE344" s="488"/>
      <c r="BF344" s="488"/>
      <c r="BG344" s="488"/>
      <c r="BH344" s="488"/>
      <c r="BI344" s="488"/>
      <c r="BJ344" s="488"/>
      <c r="BK344" s="488"/>
      <c r="BL344" s="488"/>
      <c r="BM344" s="488"/>
      <c r="BN344" s="488"/>
      <c r="BO344" s="488"/>
      <c r="BP344" s="488"/>
      <c r="BQ344" s="488"/>
      <c r="BR344" s="488"/>
      <c r="BS344" s="488"/>
      <c r="BT344" s="488"/>
      <c r="BU344" s="488"/>
      <c r="BV344" s="488"/>
      <c r="BW344" s="488"/>
      <c r="BX344" s="488"/>
      <c r="BY344" s="488"/>
      <c r="BZ344" s="488"/>
      <c r="CA344" s="488"/>
      <c r="CB344" s="488"/>
      <c r="CC344" s="488"/>
      <c r="CD344" s="488"/>
      <c r="CE344" s="488"/>
      <c r="CF344" s="488"/>
      <c r="CG344" s="488"/>
      <c r="CH344" s="488"/>
      <c r="CI344" s="488"/>
      <c r="CJ344" s="488"/>
      <c r="CK344" s="488"/>
      <c r="CL344" s="488"/>
      <c r="CM344" s="488"/>
      <c r="CN344" s="488"/>
      <c r="CO344" s="488"/>
      <c r="CP344" s="488"/>
      <c r="CQ344" s="488"/>
      <c r="CR344" s="488"/>
      <c r="CS344" s="488"/>
      <c r="CT344" s="488"/>
      <c r="CU344" s="488"/>
      <c r="CV344" s="488"/>
      <c r="CW344" s="488"/>
      <c r="CX344" s="488"/>
      <c r="CY344" s="488"/>
      <c r="CZ344" s="488"/>
      <c r="DA344" s="488"/>
      <c r="DB344" s="488"/>
      <c r="DC344" s="488"/>
      <c r="DD344" s="488"/>
      <c r="DE344" s="488"/>
      <c r="DF344" s="488"/>
      <c r="DG344" s="488"/>
      <c r="DH344" s="488"/>
      <c r="DI344" s="488"/>
      <c r="DJ344" s="488"/>
      <c r="DK344" s="488"/>
      <c r="DL344" s="488"/>
      <c r="DM344" s="488"/>
      <c r="DN344" s="488"/>
      <c r="DO344" s="488"/>
      <c r="DP344" s="488"/>
      <c r="DQ344" s="488"/>
      <c r="DR344" s="488"/>
      <c r="DS344" s="488"/>
      <c r="DT344" s="488"/>
      <c r="DU344" s="488"/>
      <c r="DV344" s="488"/>
      <c r="DW344" s="488"/>
      <c r="DX344" s="488"/>
      <c r="DY344" s="488"/>
      <c r="DZ344" s="488"/>
      <c r="EA344" s="488"/>
      <c r="EB344" s="488"/>
      <c r="EC344" s="488"/>
      <c r="ED344" s="488"/>
      <c r="EE344" s="488"/>
      <c r="EF344" s="488"/>
      <c r="EG344" s="488"/>
      <c r="EH344" s="489"/>
    </row>
    <row r="345" spans="1:138" s="490" customFormat="1" ht="18" customHeight="1">
      <c r="A345" s="628">
        <v>337</v>
      </c>
      <c r="B345" s="470" t="s">
        <v>1856</v>
      </c>
      <c r="C345" s="468" t="s">
        <v>648</v>
      </c>
      <c r="D345" s="469">
        <v>4700</v>
      </c>
      <c r="E345" s="381" t="s">
        <v>1860</v>
      </c>
      <c r="F345" s="469" t="s">
        <v>1861</v>
      </c>
      <c r="G345" s="381" t="s">
        <v>1862</v>
      </c>
      <c r="H345" s="470" t="s">
        <v>1001</v>
      </c>
      <c r="I345" s="468"/>
      <c r="J345" s="468"/>
      <c r="K345" s="471"/>
      <c r="L345" s="468"/>
      <c r="M345" s="488"/>
      <c r="N345" s="488"/>
      <c r="O345" s="488"/>
      <c r="P345" s="488"/>
      <c r="Q345" s="488"/>
      <c r="R345" s="488"/>
      <c r="S345" s="488"/>
      <c r="T345" s="488"/>
      <c r="U345" s="488"/>
      <c r="V345" s="488"/>
      <c r="W345" s="488"/>
      <c r="X345" s="488"/>
      <c r="Y345" s="488"/>
      <c r="Z345" s="488"/>
      <c r="AA345" s="488"/>
      <c r="AB345" s="488"/>
      <c r="AC345" s="488"/>
      <c r="AD345" s="488"/>
      <c r="AE345" s="488"/>
      <c r="AF345" s="488"/>
      <c r="AG345" s="488"/>
      <c r="AH345" s="488"/>
      <c r="AI345" s="488"/>
      <c r="AJ345" s="488"/>
      <c r="AK345" s="488"/>
      <c r="AL345" s="488"/>
      <c r="AM345" s="488"/>
      <c r="AN345" s="488"/>
      <c r="AO345" s="488"/>
      <c r="AP345" s="488"/>
      <c r="AQ345" s="488"/>
      <c r="AR345" s="488"/>
      <c r="AS345" s="488"/>
      <c r="AT345" s="488"/>
      <c r="AU345" s="488"/>
      <c r="AV345" s="488"/>
      <c r="AW345" s="488"/>
      <c r="AX345" s="488"/>
      <c r="AY345" s="488"/>
      <c r="AZ345" s="488"/>
      <c r="BA345" s="488"/>
      <c r="BB345" s="488"/>
      <c r="BC345" s="488"/>
      <c r="BD345" s="488"/>
      <c r="BE345" s="488"/>
      <c r="BF345" s="488"/>
      <c r="BG345" s="488"/>
      <c r="BH345" s="488"/>
      <c r="BI345" s="488"/>
      <c r="BJ345" s="488"/>
      <c r="BK345" s="488"/>
      <c r="BL345" s="488"/>
      <c r="BM345" s="488"/>
      <c r="BN345" s="488"/>
      <c r="BO345" s="488"/>
      <c r="BP345" s="488"/>
      <c r="BQ345" s="488"/>
      <c r="BR345" s="488"/>
      <c r="BS345" s="488"/>
      <c r="BT345" s="488"/>
      <c r="BU345" s="488"/>
      <c r="BV345" s="488"/>
      <c r="BW345" s="488"/>
      <c r="BX345" s="488"/>
      <c r="BY345" s="488"/>
      <c r="BZ345" s="488"/>
      <c r="CA345" s="488"/>
      <c r="CB345" s="488"/>
      <c r="CC345" s="488"/>
      <c r="CD345" s="488"/>
      <c r="CE345" s="488"/>
      <c r="CF345" s="488"/>
      <c r="CG345" s="488"/>
      <c r="CH345" s="488"/>
      <c r="CI345" s="488"/>
      <c r="CJ345" s="488"/>
      <c r="CK345" s="488"/>
      <c r="CL345" s="488"/>
      <c r="CM345" s="488"/>
      <c r="CN345" s="488"/>
      <c r="CO345" s="488"/>
      <c r="CP345" s="488"/>
      <c r="CQ345" s="488"/>
      <c r="CR345" s="488"/>
      <c r="CS345" s="488"/>
      <c r="CT345" s="488"/>
      <c r="CU345" s="488"/>
      <c r="CV345" s="488"/>
      <c r="CW345" s="488"/>
      <c r="CX345" s="488"/>
      <c r="CY345" s="488"/>
      <c r="CZ345" s="488"/>
      <c r="DA345" s="488"/>
      <c r="DB345" s="488"/>
      <c r="DC345" s="488"/>
      <c r="DD345" s="488"/>
      <c r="DE345" s="488"/>
      <c r="DF345" s="488"/>
      <c r="DG345" s="488"/>
      <c r="DH345" s="488"/>
      <c r="DI345" s="488"/>
      <c r="DJ345" s="488"/>
      <c r="DK345" s="488"/>
      <c r="DL345" s="488"/>
      <c r="DM345" s="488"/>
      <c r="DN345" s="488"/>
      <c r="DO345" s="488"/>
      <c r="DP345" s="488"/>
      <c r="DQ345" s="488"/>
      <c r="DR345" s="488"/>
      <c r="DS345" s="488"/>
      <c r="DT345" s="488"/>
      <c r="DU345" s="488"/>
      <c r="DV345" s="488"/>
      <c r="DW345" s="488"/>
      <c r="DX345" s="488"/>
      <c r="DY345" s="488"/>
      <c r="DZ345" s="488"/>
      <c r="EA345" s="488"/>
      <c r="EB345" s="488"/>
      <c r="EC345" s="488"/>
      <c r="ED345" s="488"/>
      <c r="EE345" s="488"/>
      <c r="EF345" s="488"/>
      <c r="EG345" s="488"/>
      <c r="EH345" s="489"/>
    </row>
    <row r="346" spans="1:138" s="490" customFormat="1" ht="18" customHeight="1">
      <c r="A346" s="628">
        <v>338</v>
      </c>
      <c r="B346" s="470" t="s">
        <v>1856</v>
      </c>
      <c r="C346" s="468" t="s">
        <v>648</v>
      </c>
      <c r="D346" s="469">
        <v>5000</v>
      </c>
      <c r="E346" s="381" t="s">
        <v>1863</v>
      </c>
      <c r="F346" s="469" t="s">
        <v>1864</v>
      </c>
      <c r="G346" s="381" t="s">
        <v>1865</v>
      </c>
      <c r="H346" s="470" t="s">
        <v>1001</v>
      </c>
      <c r="I346" s="468"/>
      <c r="J346" s="468"/>
      <c r="K346" s="471"/>
      <c r="L346" s="468"/>
      <c r="M346" s="488"/>
      <c r="N346" s="488"/>
      <c r="O346" s="488"/>
      <c r="P346" s="488"/>
      <c r="Q346" s="488"/>
      <c r="R346" s="488"/>
      <c r="S346" s="488"/>
      <c r="T346" s="488"/>
      <c r="U346" s="488"/>
      <c r="V346" s="488"/>
      <c r="W346" s="488"/>
      <c r="X346" s="488"/>
      <c r="Y346" s="488"/>
      <c r="Z346" s="488"/>
      <c r="AA346" s="488"/>
      <c r="AB346" s="488"/>
      <c r="AC346" s="488"/>
      <c r="AD346" s="488"/>
      <c r="AE346" s="488"/>
      <c r="AF346" s="488"/>
      <c r="AG346" s="488"/>
      <c r="AH346" s="488"/>
      <c r="AI346" s="488"/>
      <c r="AJ346" s="488"/>
      <c r="AK346" s="488"/>
      <c r="AL346" s="488"/>
      <c r="AM346" s="488"/>
      <c r="AN346" s="488"/>
      <c r="AO346" s="488"/>
      <c r="AP346" s="488"/>
      <c r="AQ346" s="488"/>
      <c r="AR346" s="488"/>
      <c r="AS346" s="488"/>
      <c r="AT346" s="488"/>
      <c r="AU346" s="488"/>
      <c r="AV346" s="488"/>
      <c r="AW346" s="488"/>
      <c r="AX346" s="488"/>
      <c r="AY346" s="488"/>
      <c r="AZ346" s="488"/>
      <c r="BA346" s="488"/>
      <c r="BB346" s="488"/>
      <c r="BC346" s="488"/>
      <c r="BD346" s="488"/>
      <c r="BE346" s="488"/>
      <c r="BF346" s="488"/>
      <c r="BG346" s="488"/>
      <c r="BH346" s="488"/>
      <c r="BI346" s="488"/>
      <c r="BJ346" s="488"/>
      <c r="BK346" s="488"/>
      <c r="BL346" s="488"/>
      <c r="BM346" s="488"/>
      <c r="BN346" s="488"/>
      <c r="BO346" s="488"/>
      <c r="BP346" s="488"/>
      <c r="BQ346" s="488"/>
      <c r="BR346" s="488"/>
      <c r="BS346" s="488"/>
      <c r="BT346" s="488"/>
      <c r="BU346" s="488"/>
      <c r="BV346" s="488"/>
      <c r="BW346" s="488"/>
      <c r="BX346" s="488"/>
      <c r="BY346" s="488"/>
      <c r="BZ346" s="488"/>
      <c r="CA346" s="488"/>
      <c r="CB346" s="488"/>
      <c r="CC346" s="488"/>
      <c r="CD346" s="488"/>
      <c r="CE346" s="488"/>
      <c r="CF346" s="488"/>
      <c r="CG346" s="488"/>
      <c r="CH346" s="488"/>
      <c r="CI346" s="488"/>
      <c r="CJ346" s="488"/>
      <c r="CK346" s="488"/>
      <c r="CL346" s="488"/>
      <c r="CM346" s="488"/>
      <c r="CN346" s="488"/>
      <c r="CO346" s="488"/>
      <c r="CP346" s="488"/>
      <c r="CQ346" s="488"/>
      <c r="CR346" s="488"/>
      <c r="CS346" s="488"/>
      <c r="CT346" s="488"/>
      <c r="CU346" s="488"/>
      <c r="CV346" s="488"/>
      <c r="CW346" s="488"/>
      <c r="CX346" s="488"/>
      <c r="CY346" s="488"/>
      <c r="CZ346" s="488"/>
      <c r="DA346" s="488"/>
      <c r="DB346" s="488"/>
      <c r="DC346" s="488"/>
      <c r="DD346" s="488"/>
      <c r="DE346" s="488"/>
      <c r="DF346" s="488"/>
      <c r="DG346" s="488"/>
      <c r="DH346" s="488"/>
      <c r="DI346" s="488"/>
      <c r="DJ346" s="488"/>
      <c r="DK346" s="488"/>
      <c r="DL346" s="488"/>
      <c r="DM346" s="488"/>
      <c r="DN346" s="488"/>
      <c r="DO346" s="488"/>
      <c r="DP346" s="488"/>
      <c r="DQ346" s="488"/>
      <c r="DR346" s="488"/>
      <c r="DS346" s="488"/>
      <c r="DT346" s="488"/>
      <c r="DU346" s="488"/>
      <c r="DV346" s="488"/>
      <c r="DW346" s="488"/>
      <c r="DX346" s="488"/>
      <c r="DY346" s="488"/>
      <c r="DZ346" s="488"/>
      <c r="EA346" s="488"/>
      <c r="EB346" s="488"/>
      <c r="EC346" s="488"/>
      <c r="ED346" s="488"/>
      <c r="EE346" s="488"/>
      <c r="EF346" s="488"/>
      <c r="EG346" s="488"/>
      <c r="EH346" s="489"/>
    </row>
    <row r="347" spans="1:138" s="490" customFormat="1" ht="18" customHeight="1">
      <c r="A347" s="628">
        <v>339</v>
      </c>
      <c r="B347" s="470" t="s">
        <v>1856</v>
      </c>
      <c r="C347" s="468" t="s">
        <v>648</v>
      </c>
      <c r="D347" s="469">
        <v>4100</v>
      </c>
      <c r="E347" s="381" t="s">
        <v>1866</v>
      </c>
      <c r="F347" s="469" t="s">
        <v>1867</v>
      </c>
      <c r="G347" s="381" t="s">
        <v>1868</v>
      </c>
      <c r="H347" s="470" t="s">
        <v>1092</v>
      </c>
      <c r="I347" s="468"/>
      <c r="J347" s="468"/>
      <c r="K347" s="471"/>
      <c r="L347" s="468"/>
      <c r="M347" s="488"/>
      <c r="N347" s="488"/>
      <c r="O347" s="488"/>
      <c r="P347" s="488"/>
      <c r="Q347" s="488"/>
      <c r="R347" s="488"/>
      <c r="S347" s="488"/>
      <c r="T347" s="488"/>
      <c r="U347" s="488"/>
      <c r="V347" s="488"/>
      <c r="W347" s="488"/>
      <c r="X347" s="488"/>
      <c r="Y347" s="488"/>
      <c r="Z347" s="488"/>
      <c r="AA347" s="488"/>
      <c r="AB347" s="488"/>
      <c r="AC347" s="488"/>
      <c r="AD347" s="488"/>
      <c r="AE347" s="488"/>
      <c r="AF347" s="488"/>
      <c r="AG347" s="488"/>
      <c r="AH347" s="488"/>
      <c r="AI347" s="488"/>
      <c r="AJ347" s="488"/>
      <c r="AK347" s="488"/>
      <c r="AL347" s="488"/>
      <c r="AM347" s="488"/>
      <c r="AN347" s="488"/>
      <c r="AO347" s="488"/>
      <c r="AP347" s="488"/>
      <c r="AQ347" s="488"/>
      <c r="AR347" s="488"/>
      <c r="AS347" s="488"/>
      <c r="AT347" s="488"/>
      <c r="AU347" s="488"/>
      <c r="AV347" s="488"/>
      <c r="AW347" s="488"/>
      <c r="AX347" s="488"/>
      <c r="AY347" s="488"/>
      <c r="AZ347" s="488"/>
      <c r="BA347" s="488"/>
      <c r="BB347" s="488"/>
      <c r="BC347" s="488"/>
      <c r="BD347" s="488"/>
      <c r="BE347" s="488"/>
      <c r="BF347" s="488"/>
      <c r="BG347" s="488"/>
      <c r="BH347" s="488"/>
      <c r="BI347" s="488"/>
      <c r="BJ347" s="488"/>
      <c r="BK347" s="488"/>
      <c r="BL347" s="488"/>
      <c r="BM347" s="488"/>
      <c r="BN347" s="488"/>
      <c r="BO347" s="488"/>
      <c r="BP347" s="488"/>
      <c r="BQ347" s="488"/>
      <c r="BR347" s="488"/>
      <c r="BS347" s="488"/>
      <c r="BT347" s="488"/>
      <c r="BU347" s="488"/>
      <c r="BV347" s="488"/>
      <c r="BW347" s="488"/>
      <c r="BX347" s="488"/>
      <c r="BY347" s="488"/>
      <c r="BZ347" s="488"/>
      <c r="CA347" s="488"/>
      <c r="CB347" s="488"/>
      <c r="CC347" s="488"/>
      <c r="CD347" s="488"/>
      <c r="CE347" s="488"/>
      <c r="CF347" s="488"/>
      <c r="CG347" s="488"/>
      <c r="CH347" s="488"/>
      <c r="CI347" s="488"/>
      <c r="CJ347" s="488"/>
      <c r="CK347" s="488"/>
      <c r="CL347" s="488"/>
      <c r="CM347" s="488"/>
      <c r="CN347" s="488"/>
      <c r="CO347" s="488"/>
      <c r="CP347" s="488"/>
      <c r="CQ347" s="488"/>
      <c r="CR347" s="488"/>
      <c r="CS347" s="488"/>
      <c r="CT347" s="488"/>
      <c r="CU347" s="488"/>
      <c r="CV347" s="488"/>
      <c r="CW347" s="488"/>
      <c r="CX347" s="488"/>
      <c r="CY347" s="488"/>
      <c r="CZ347" s="488"/>
      <c r="DA347" s="488"/>
      <c r="DB347" s="488"/>
      <c r="DC347" s="488"/>
      <c r="DD347" s="488"/>
      <c r="DE347" s="488"/>
      <c r="DF347" s="488"/>
      <c r="DG347" s="488"/>
      <c r="DH347" s="488"/>
      <c r="DI347" s="488"/>
      <c r="DJ347" s="488"/>
      <c r="DK347" s="488"/>
      <c r="DL347" s="488"/>
      <c r="DM347" s="488"/>
      <c r="DN347" s="488"/>
      <c r="DO347" s="488"/>
      <c r="DP347" s="488"/>
      <c r="DQ347" s="488"/>
      <c r="DR347" s="488"/>
      <c r="DS347" s="488"/>
      <c r="DT347" s="488"/>
      <c r="DU347" s="488"/>
      <c r="DV347" s="488"/>
      <c r="DW347" s="488"/>
      <c r="DX347" s="488"/>
      <c r="DY347" s="488"/>
      <c r="DZ347" s="488"/>
      <c r="EA347" s="488"/>
      <c r="EB347" s="488"/>
      <c r="EC347" s="488"/>
      <c r="ED347" s="488"/>
      <c r="EE347" s="488"/>
      <c r="EF347" s="488"/>
      <c r="EG347" s="488"/>
      <c r="EH347" s="489"/>
    </row>
    <row r="348" spans="1:138" s="490" customFormat="1" ht="18" customHeight="1">
      <c r="A348" s="628">
        <v>340</v>
      </c>
      <c r="B348" s="470" t="s">
        <v>1856</v>
      </c>
      <c r="C348" s="468" t="s">
        <v>648</v>
      </c>
      <c r="D348" s="469">
        <v>3000</v>
      </c>
      <c r="E348" s="381" t="s">
        <v>1869</v>
      </c>
      <c r="F348" s="469" t="s">
        <v>1870</v>
      </c>
      <c r="G348" s="381" t="s">
        <v>1871</v>
      </c>
      <c r="H348" s="470" t="s">
        <v>979</v>
      </c>
      <c r="I348" s="468"/>
      <c r="J348" s="468"/>
      <c r="K348" s="471"/>
      <c r="L348" s="468"/>
      <c r="M348" s="488"/>
      <c r="N348" s="488"/>
      <c r="O348" s="488"/>
      <c r="P348" s="488"/>
      <c r="Q348" s="488"/>
      <c r="R348" s="488"/>
      <c r="S348" s="488"/>
      <c r="T348" s="488"/>
      <c r="U348" s="488"/>
      <c r="V348" s="488"/>
      <c r="W348" s="488"/>
      <c r="X348" s="488"/>
      <c r="Y348" s="488"/>
      <c r="Z348" s="488"/>
      <c r="AA348" s="488"/>
      <c r="AB348" s="488"/>
      <c r="AC348" s="488"/>
      <c r="AD348" s="488"/>
      <c r="AE348" s="488"/>
      <c r="AF348" s="488"/>
      <c r="AG348" s="488"/>
      <c r="AH348" s="488"/>
      <c r="AI348" s="488"/>
      <c r="AJ348" s="488"/>
      <c r="AK348" s="488"/>
      <c r="AL348" s="488"/>
      <c r="AM348" s="488"/>
      <c r="AN348" s="488"/>
      <c r="AO348" s="488"/>
      <c r="AP348" s="488"/>
      <c r="AQ348" s="488"/>
      <c r="AR348" s="488"/>
      <c r="AS348" s="488"/>
      <c r="AT348" s="488"/>
      <c r="AU348" s="488"/>
      <c r="AV348" s="488"/>
      <c r="AW348" s="488"/>
      <c r="AX348" s="488"/>
      <c r="AY348" s="488"/>
      <c r="AZ348" s="488"/>
      <c r="BA348" s="488"/>
      <c r="BB348" s="488"/>
      <c r="BC348" s="488"/>
      <c r="BD348" s="488"/>
      <c r="BE348" s="488"/>
      <c r="BF348" s="488"/>
      <c r="BG348" s="488"/>
      <c r="BH348" s="488"/>
      <c r="BI348" s="488"/>
      <c r="BJ348" s="488"/>
      <c r="BK348" s="488"/>
      <c r="BL348" s="488"/>
      <c r="BM348" s="488"/>
      <c r="BN348" s="488"/>
      <c r="BO348" s="488"/>
      <c r="BP348" s="488"/>
      <c r="BQ348" s="488"/>
      <c r="BR348" s="488"/>
      <c r="BS348" s="488"/>
      <c r="BT348" s="488"/>
      <c r="BU348" s="488"/>
      <c r="BV348" s="488"/>
      <c r="BW348" s="488"/>
      <c r="BX348" s="488"/>
      <c r="BY348" s="488"/>
      <c r="BZ348" s="488"/>
      <c r="CA348" s="488"/>
      <c r="CB348" s="488"/>
      <c r="CC348" s="488"/>
      <c r="CD348" s="488"/>
      <c r="CE348" s="488"/>
      <c r="CF348" s="488"/>
      <c r="CG348" s="488"/>
      <c r="CH348" s="488"/>
      <c r="CI348" s="488"/>
      <c r="CJ348" s="488"/>
      <c r="CK348" s="488"/>
      <c r="CL348" s="488"/>
      <c r="CM348" s="488"/>
      <c r="CN348" s="488"/>
      <c r="CO348" s="488"/>
      <c r="CP348" s="488"/>
      <c r="CQ348" s="488"/>
      <c r="CR348" s="488"/>
      <c r="CS348" s="488"/>
      <c r="CT348" s="488"/>
      <c r="CU348" s="488"/>
      <c r="CV348" s="488"/>
      <c r="CW348" s="488"/>
      <c r="CX348" s="488"/>
      <c r="CY348" s="488"/>
      <c r="CZ348" s="488"/>
      <c r="DA348" s="488"/>
      <c r="DB348" s="488"/>
      <c r="DC348" s="488"/>
      <c r="DD348" s="488"/>
      <c r="DE348" s="488"/>
      <c r="DF348" s="488"/>
      <c r="DG348" s="488"/>
      <c r="DH348" s="488"/>
      <c r="DI348" s="488"/>
      <c r="DJ348" s="488"/>
      <c r="DK348" s="488"/>
      <c r="DL348" s="488"/>
      <c r="DM348" s="488"/>
      <c r="DN348" s="488"/>
      <c r="DO348" s="488"/>
      <c r="DP348" s="488"/>
      <c r="DQ348" s="488"/>
      <c r="DR348" s="488"/>
      <c r="DS348" s="488"/>
      <c r="DT348" s="488"/>
      <c r="DU348" s="488"/>
      <c r="DV348" s="488"/>
      <c r="DW348" s="488"/>
      <c r="DX348" s="488"/>
      <c r="DY348" s="488"/>
      <c r="DZ348" s="488"/>
      <c r="EA348" s="488"/>
      <c r="EB348" s="488"/>
      <c r="EC348" s="488"/>
      <c r="ED348" s="488"/>
      <c r="EE348" s="488"/>
      <c r="EF348" s="488"/>
      <c r="EG348" s="488"/>
      <c r="EH348" s="489"/>
    </row>
    <row r="349" spans="1:138" s="490" customFormat="1" ht="18" customHeight="1">
      <c r="A349" s="628">
        <v>341</v>
      </c>
      <c r="B349" s="470" t="s">
        <v>1856</v>
      </c>
      <c r="C349" s="468" t="s">
        <v>648</v>
      </c>
      <c r="D349" s="469">
        <v>5000</v>
      </c>
      <c r="E349" s="381" t="s">
        <v>1872</v>
      </c>
      <c r="F349" s="469" t="s">
        <v>1873</v>
      </c>
      <c r="G349" s="381" t="s">
        <v>1874</v>
      </c>
      <c r="H349" s="470" t="s">
        <v>979</v>
      </c>
      <c r="I349" s="468"/>
      <c r="J349" s="468"/>
      <c r="K349" s="471"/>
      <c r="L349" s="468"/>
      <c r="M349" s="488"/>
      <c r="N349" s="488"/>
      <c r="O349" s="488"/>
      <c r="P349" s="488"/>
      <c r="Q349" s="488"/>
      <c r="R349" s="488"/>
      <c r="S349" s="488"/>
      <c r="T349" s="488"/>
      <c r="U349" s="488"/>
      <c r="V349" s="488"/>
      <c r="W349" s="488"/>
      <c r="X349" s="488"/>
      <c r="Y349" s="488"/>
      <c r="Z349" s="488"/>
      <c r="AA349" s="488"/>
      <c r="AB349" s="488"/>
      <c r="AC349" s="488"/>
      <c r="AD349" s="488"/>
      <c r="AE349" s="488"/>
      <c r="AF349" s="488"/>
      <c r="AG349" s="488"/>
      <c r="AH349" s="488"/>
      <c r="AI349" s="488"/>
      <c r="AJ349" s="488"/>
      <c r="AK349" s="488"/>
      <c r="AL349" s="488"/>
      <c r="AM349" s="488"/>
      <c r="AN349" s="488"/>
      <c r="AO349" s="488"/>
      <c r="AP349" s="488"/>
      <c r="AQ349" s="488"/>
      <c r="AR349" s="488"/>
      <c r="AS349" s="488"/>
      <c r="AT349" s="488"/>
      <c r="AU349" s="488"/>
      <c r="AV349" s="488"/>
      <c r="AW349" s="488"/>
      <c r="AX349" s="488"/>
      <c r="AY349" s="488"/>
      <c r="AZ349" s="488"/>
      <c r="BA349" s="488"/>
      <c r="BB349" s="488"/>
      <c r="BC349" s="488"/>
      <c r="BD349" s="488"/>
      <c r="BE349" s="488"/>
      <c r="BF349" s="488"/>
      <c r="BG349" s="488"/>
      <c r="BH349" s="488"/>
      <c r="BI349" s="488"/>
      <c r="BJ349" s="488"/>
      <c r="BK349" s="488"/>
      <c r="BL349" s="488"/>
      <c r="BM349" s="488"/>
      <c r="BN349" s="488"/>
      <c r="BO349" s="488"/>
      <c r="BP349" s="488"/>
      <c r="BQ349" s="488"/>
      <c r="BR349" s="488"/>
      <c r="BS349" s="488"/>
      <c r="BT349" s="488"/>
      <c r="BU349" s="488"/>
      <c r="BV349" s="488"/>
      <c r="BW349" s="488"/>
      <c r="BX349" s="488"/>
      <c r="BY349" s="488"/>
      <c r="BZ349" s="488"/>
      <c r="CA349" s="488"/>
      <c r="CB349" s="488"/>
      <c r="CC349" s="488"/>
      <c r="CD349" s="488"/>
      <c r="CE349" s="488"/>
      <c r="CF349" s="488"/>
      <c r="CG349" s="488"/>
      <c r="CH349" s="488"/>
      <c r="CI349" s="488"/>
      <c r="CJ349" s="488"/>
      <c r="CK349" s="488"/>
      <c r="CL349" s="488"/>
      <c r="CM349" s="488"/>
      <c r="CN349" s="488"/>
      <c r="CO349" s="488"/>
      <c r="CP349" s="488"/>
      <c r="CQ349" s="488"/>
      <c r="CR349" s="488"/>
      <c r="CS349" s="488"/>
      <c r="CT349" s="488"/>
      <c r="CU349" s="488"/>
      <c r="CV349" s="488"/>
      <c r="CW349" s="488"/>
      <c r="CX349" s="488"/>
      <c r="CY349" s="488"/>
      <c r="CZ349" s="488"/>
      <c r="DA349" s="488"/>
      <c r="DB349" s="488"/>
      <c r="DC349" s="488"/>
      <c r="DD349" s="488"/>
      <c r="DE349" s="488"/>
      <c r="DF349" s="488"/>
      <c r="DG349" s="488"/>
      <c r="DH349" s="488"/>
      <c r="DI349" s="488"/>
      <c r="DJ349" s="488"/>
      <c r="DK349" s="488"/>
      <c r="DL349" s="488"/>
      <c r="DM349" s="488"/>
      <c r="DN349" s="488"/>
      <c r="DO349" s="488"/>
      <c r="DP349" s="488"/>
      <c r="DQ349" s="488"/>
      <c r="DR349" s="488"/>
      <c r="DS349" s="488"/>
      <c r="DT349" s="488"/>
      <c r="DU349" s="488"/>
      <c r="DV349" s="488"/>
      <c r="DW349" s="488"/>
      <c r="DX349" s="488"/>
      <c r="DY349" s="488"/>
      <c r="DZ349" s="488"/>
      <c r="EA349" s="488"/>
      <c r="EB349" s="488"/>
      <c r="EC349" s="488"/>
      <c r="ED349" s="488"/>
      <c r="EE349" s="488"/>
      <c r="EF349" s="488"/>
      <c r="EG349" s="488"/>
      <c r="EH349" s="489"/>
    </row>
    <row r="350" spans="1:138" s="490" customFormat="1" ht="18" customHeight="1">
      <c r="A350" s="628">
        <v>342</v>
      </c>
      <c r="B350" s="470" t="s">
        <v>1856</v>
      </c>
      <c r="C350" s="468" t="s">
        <v>648</v>
      </c>
      <c r="D350" s="469">
        <v>1500</v>
      </c>
      <c r="E350" s="381" t="s">
        <v>1875</v>
      </c>
      <c r="F350" s="469" t="s">
        <v>1876</v>
      </c>
      <c r="G350" s="381" t="s">
        <v>1877</v>
      </c>
      <c r="H350" s="470" t="s">
        <v>1032</v>
      </c>
      <c r="I350" s="468"/>
      <c r="J350" s="468"/>
      <c r="K350" s="471"/>
      <c r="L350" s="468"/>
      <c r="M350" s="488"/>
      <c r="N350" s="488"/>
      <c r="O350" s="488"/>
      <c r="P350" s="488"/>
      <c r="Q350" s="488"/>
      <c r="R350" s="488"/>
      <c r="S350" s="488"/>
      <c r="T350" s="488"/>
      <c r="U350" s="488"/>
      <c r="V350" s="488"/>
      <c r="W350" s="488"/>
      <c r="X350" s="488"/>
      <c r="Y350" s="488"/>
      <c r="Z350" s="488"/>
      <c r="AA350" s="488"/>
      <c r="AB350" s="488"/>
      <c r="AC350" s="488"/>
      <c r="AD350" s="488"/>
      <c r="AE350" s="488"/>
      <c r="AF350" s="488"/>
      <c r="AG350" s="488"/>
      <c r="AH350" s="488"/>
      <c r="AI350" s="488"/>
      <c r="AJ350" s="488"/>
      <c r="AK350" s="488"/>
      <c r="AL350" s="488"/>
      <c r="AM350" s="488"/>
      <c r="AN350" s="488"/>
      <c r="AO350" s="488"/>
      <c r="AP350" s="488"/>
      <c r="AQ350" s="488"/>
      <c r="AR350" s="488"/>
      <c r="AS350" s="488"/>
      <c r="AT350" s="488"/>
      <c r="AU350" s="488"/>
      <c r="AV350" s="488"/>
      <c r="AW350" s="488"/>
      <c r="AX350" s="488"/>
      <c r="AY350" s="488"/>
      <c r="AZ350" s="488"/>
      <c r="BA350" s="488"/>
      <c r="BB350" s="488"/>
      <c r="BC350" s="488"/>
      <c r="BD350" s="488"/>
      <c r="BE350" s="488"/>
      <c r="BF350" s="488"/>
      <c r="BG350" s="488"/>
      <c r="BH350" s="488"/>
      <c r="BI350" s="488"/>
      <c r="BJ350" s="488"/>
      <c r="BK350" s="488"/>
      <c r="BL350" s="488"/>
      <c r="BM350" s="488"/>
      <c r="BN350" s="488"/>
      <c r="BO350" s="488"/>
      <c r="BP350" s="488"/>
      <c r="BQ350" s="488"/>
      <c r="BR350" s="488"/>
      <c r="BS350" s="488"/>
      <c r="BT350" s="488"/>
      <c r="BU350" s="488"/>
      <c r="BV350" s="488"/>
      <c r="BW350" s="488"/>
      <c r="BX350" s="488"/>
      <c r="BY350" s="488"/>
      <c r="BZ350" s="488"/>
      <c r="CA350" s="488"/>
      <c r="CB350" s="488"/>
      <c r="CC350" s="488"/>
      <c r="CD350" s="488"/>
      <c r="CE350" s="488"/>
      <c r="CF350" s="488"/>
      <c r="CG350" s="488"/>
      <c r="CH350" s="488"/>
      <c r="CI350" s="488"/>
      <c r="CJ350" s="488"/>
      <c r="CK350" s="488"/>
      <c r="CL350" s="488"/>
      <c r="CM350" s="488"/>
      <c r="CN350" s="488"/>
      <c r="CO350" s="488"/>
      <c r="CP350" s="488"/>
      <c r="CQ350" s="488"/>
      <c r="CR350" s="488"/>
      <c r="CS350" s="488"/>
      <c r="CT350" s="488"/>
      <c r="CU350" s="488"/>
      <c r="CV350" s="488"/>
      <c r="CW350" s="488"/>
      <c r="CX350" s="488"/>
      <c r="CY350" s="488"/>
      <c r="CZ350" s="488"/>
      <c r="DA350" s="488"/>
      <c r="DB350" s="488"/>
      <c r="DC350" s="488"/>
      <c r="DD350" s="488"/>
      <c r="DE350" s="488"/>
      <c r="DF350" s="488"/>
      <c r="DG350" s="488"/>
      <c r="DH350" s="488"/>
      <c r="DI350" s="488"/>
      <c r="DJ350" s="488"/>
      <c r="DK350" s="488"/>
      <c r="DL350" s="488"/>
      <c r="DM350" s="488"/>
      <c r="DN350" s="488"/>
      <c r="DO350" s="488"/>
      <c r="DP350" s="488"/>
      <c r="DQ350" s="488"/>
      <c r="DR350" s="488"/>
      <c r="DS350" s="488"/>
      <c r="DT350" s="488"/>
      <c r="DU350" s="488"/>
      <c r="DV350" s="488"/>
      <c r="DW350" s="488"/>
      <c r="DX350" s="488"/>
      <c r="DY350" s="488"/>
      <c r="DZ350" s="488"/>
      <c r="EA350" s="488"/>
      <c r="EB350" s="488"/>
      <c r="EC350" s="488"/>
      <c r="ED350" s="488"/>
      <c r="EE350" s="488"/>
      <c r="EF350" s="488"/>
      <c r="EG350" s="488"/>
      <c r="EH350" s="489"/>
    </row>
    <row r="351" spans="1:138" s="490" customFormat="1" ht="18" customHeight="1">
      <c r="A351" s="628">
        <v>343</v>
      </c>
      <c r="B351" s="470" t="s">
        <v>1856</v>
      </c>
      <c r="C351" s="468" t="s">
        <v>648</v>
      </c>
      <c r="D351" s="469">
        <v>625</v>
      </c>
      <c r="E351" s="381" t="s">
        <v>1122</v>
      </c>
      <c r="F351" s="469" t="s">
        <v>1123</v>
      </c>
      <c r="G351" s="381" t="s">
        <v>1124</v>
      </c>
      <c r="H351" s="470" t="s">
        <v>979</v>
      </c>
      <c r="I351" s="468"/>
      <c r="J351" s="468"/>
      <c r="K351" s="471"/>
      <c r="L351" s="468"/>
      <c r="M351" s="488"/>
      <c r="N351" s="488"/>
      <c r="O351" s="488"/>
      <c r="P351" s="488"/>
      <c r="Q351" s="488"/>
      <c r="R351" s="488"/>
      <c r="S351" s="488"/>
      <c r="T351" s="488"/>
      <c r="U351" s="488"/>
      <c r="V351" s="488"/>
      <c r="W351" s="488"/>
      <c r="X351" s="488"/>
      <c r="Y351" s="488"/>
      <c r="Z351" s="488"/>
      <c r="AA351" s="488"/>
      <c r="AB351" s="488"/>
      <c r="AC351" s="488"/>
      <c r="AD351" s="488"/>
      <c r="AE351" s="488"/>
      <c r="AF351" s="488"/>
      <c r="AG351" s="488"/>
      <c r="AH351" s="488"/>
      <c r="AI351" s="488"/>
      <c r="AJ351" s="488"/>
      <c r="AK351" s="488"/>
      <c r="AL351" s="488"/>
      <c r="AM351" s="488"/>
      <c r="AN351" s="488"/>
      <c r="AO351" s="488"/>
      <c r="AP351" s="488"/>
      <c r="AQ351" s="488"/>
      <c r="AR351" s="488"/>
      <c r="AS351" s="488"/>
      <c r="AT351" s="488"/>
      <c r="AU351" s="488"/>
      <c r="AV351" s="488"/>
      <c r="AW351" s="488"/>
      <c r="AX351" s="488"/>
      <c r="AY351" s="488"/>
      <c r="AZ351" s="488"/>
      <c r="BA351" s="488"/>
      <c r="BB351" s="488"/>
      <c r="BC351" s="488"/>
      <c r="BD351" s="488"/>
      <c r="BE351" s="488"/>
      <c r="BF351" s="488"/>
      <c r="BG351" s="488"/>
      <c r="BH351" s="488"/>
      <c r="BI351" s="488"/>
      <c r="BJ351" s="488"/>
      <c r="BK351" s="488"/>
      <c r="BL351" s="488"/>
      <c r="BM351" s="488"/>
      <c r="BN351" s="488"/>
      <c r="BO351" s="488"/>
      <c r="BP351" s="488"/>
      <c r="BQ351" s="488"/>
      <c r="BR351" s="488"/>
      <c r="BS351" s="488"/>
      <c r="BT351" s="488"/>
      <c r="BU351" s="488"/>
      <c r="BV351" s="488"/>
      <c r="BW351" s="488"/>
      <c r="BX351" s="488"/>
      <c r="BY351" s="488"/>
      <c r="BZ351" s="488"/>
      <c r="CA351" s="488"/>
      <c r="CB351" s="488"/>
      <c r="CC351" s="488"/>
      <c r="CD351" s="488"/>
      <c r="CE351" s="488"/>
      <c r="CF351" s="488"/>
      <c r="CG351" s="488"/>
      <c r="CH351" s="488"/>
      <c r="CI351" s="488"/>
      <c r="CJ351" s="488"/>
      <c r="CK351" s="488"/>
      <c r="CL351" s="488"/>
      <c r="CM351" s="488"/>
      <c r="CN351" s="488"/>
      <c r="CO351" s="488"/>
      <c r="CP351" s="488"/>
      <c r="CQ351" s="488"/>
      <c r="CR351" s="488"/>
      <c r="CS351" s="488"/>
      <c r="CT351" s="488"/>
      <c r="CU351" s="488"/>
      <c r="CV351" s="488"/>
      <c r="CW351" s="488"/>
      <c r="CX351" s="488"/>
      <c r="CY351" s="488"/>
      <c r="CZ351" s="488"/>
      <c r="DA351" s="488"/>
      <c r="DB351" s="488"/>
      <c r="DC351" s="488"/>
      <c r="DD351" s="488"/>
      <c r="DE351" s="488"/>
      <c r="DF351" s="488"/>
      <c r="DG351" s="488"/>
      <c r="DH351" s="488"/>
      <c r="DI351" s="488"/>
      <c r="DJ351" s="488"/>
      <c r="DK351" s="488"/>
      <c r="DL351" s="488"/>
      <c r="DM351" s="488"/>
      <c r="DN351" s="488"/>
      <c r="DO351" s="488"/>
      <c r="DP351" s="488"/>
      <c r="DQ351" s="488"/>
      <c r="DR351" s="488"/>
      <c r="DS351" s="488"/>
      <c r="DT351" s="488"/>
      <c r="DU351" s="488"/>
      <c r="DV351" s="488"/>
      <c r="DW351" s="488"/>
      <c r="DX351" s="488"/>
      <c r="DY351" s="488"/>
      <c r="DZ351" s="488"/>
      <c r="EA351" s="488"/>
      <c r="EB351" s="488"/>
      <c r="EC351" s="488"/>
      <c r="ED351" s="488"/>
      <c r="EE351" s="488"/>
      <c r="EF351" s="488"/>
      <c r="EG351" s="488"/>
      <c r="EH351" s="489"/>
    </row>
    <row r="352" spans="1:138" s="490" customFormat="1" ht="18" customHeight="1">
      <c r="A352" s="628">
        <v>344</v>
      </c>
      <c r="B352" s="470" t="s">
        <v>1878</v>
      </c>
      <c r="C352" s="468" t="s">
        <v>648</v>
      </c>
      <c r="D352" s="469">
        <v>5000</v>
      </c>
      <c r="E352" s="381" t="s">
        <v>1879</v>
      </c>
      <c r="F352" s="469" t="s">
        <v>1880</v>
      </c>
      <c r="G352" s="381" t="s">
        <v>1881</v>
      </c>
      <c r="H352" s="470" t="s">
        <v>983</v>
      </c>
      <c r="I352" s="468"/>
      <c r="J352" s="468"/>
      <c r="K352" s="471"/>
      <c r="L352" s="468"/>
      <c r="M352" s="488"/>
      <c r="N352" s="488"/>
      <c r="O352" s="488"/>
      <c r="P352" s="488"/>
      <c r="Q352" s="488"/>
      <c r="R352" s="488"/>
      <c r="S352" s="488"/>
      <c r="T352" s="488"/>
      <c r="U352" s="488"/>
      <c r="V352" s="488"/>
      <c r="W352" s="488"/>
      <c r="X352" s="488"/>
      <c r="Y352" s="488"/>
      <c r="Z352" s="488"/>
      <c r="AA352" s="488"/>
      <c r="AB352" s="488"/>
      <c r="AC352" s="488"/>
      <c r="AD352" s="488"/>
      <c r="AE352" s="488"/>
      <c r="AF352" s="488"/>
      <c r="AG352" s="488"/>
      <c r="AH352" s="488"/>
      <c r="AI352" s="488"/>
      <c r="AJ352" s="488"/>
      <c r="AK352" s="488"/>
      <c r="AL352" s="488"/>
      <c r="AM352" s="488"/>
      <c r="AN352" s="488"/>
      <c r="AO352" s="488"/>
      <c r="AP352" s="488"/>
      <c r="AQ352" s="488"/>
      <c r="AR352" s="488"/>
      <c r="AS352" s="488"/>
      <c r="AT352" s="488"/>
      <c r="AU352" s="488"/>
      <c r="AV352" s="488"/>
      <c r="AW352" s="488"/>
      <c r="AX352" s="488"/>
      <c r="AY352" s="488"/>
      <c r="AZ352" s="488"/>
      <c r="BA352" s="488"/>
      <c r="BB352" s="488"/>
      <c r="BC352" s="488"/>
      <c r="BD352" s="488"/>
      <c r="BE352" s="488"/>
      <c r="BF352" s="488"/>
      <c r="BG352" s="488"/>
      <c r="BH352" s="488"/>
      <c r="BI352" s="488"/>
      <c r="BJ352" s="488"/>
      <c r="BK352" s="488"/>
      <c r="BL352" s="488"/>
      <c r="BM352" s="488"/>
      <c r="BN352" s="488"/>
      <c r="BO352" s="488"/>
      <c r="BP352" s="488"/>
      <c r="BQ352" s="488"/>
      <c r="BR352" s="488"/>
      <c r="BS352" s="488"/>
      <c r="BT352" s="488"/>
      <c r="BU352" s="488"/>
      <c r="BV352" s="488"/>
      <c r="BW352" s="488"/>
      <c r="BX352" s="488"/>
      <c r="BY352" s="488"/>
      <c r="BZ352" s="488"/>
      <c r="CA352" s="488"/>
      <c r="CB352" s="488"/>
      <c r="CC352" s="488"/>
      <c r="CD352" s="488"/>
      <c r="CE352" s="488"/>
      <c r="CF352" s="488"/>
      <c r="CG352" s="488"/>
      <c r="CH352" s="488"/>
      <c r="CI352" s="488"/>
      <c r="CJ352" s="488"/>
      <c r="CK352" s="488"/>
      <c r="CL352" s="488"/>
      <c r="CM352" s="488"/>
      <c r="CN352" s="488"/>
      <c r="CO352" s="488"/>
      <c r="CP352" s="488"/>
      <c r="CQ352" s="488"/>
      <c r="CR352" s="488"/>
      <c r="CS352" s="488"/>
      <c r="CT352" s="488"/>
      <c r="CU352" s="488"/>
      <c r="CV352" s="488"/>
      <c r="CW352" s="488"/>
      <c r="CX352" s="488"/>
      <c r="CY352" s="488"/>
      <c r="CZ352" s="488"/>
      <c r="DA352" s="488"/>
      <c r="DB352" s="488"/>
      <c r="DC352" s="488"/>
      <c r="DD352" s="488"/>
      <c r="DE352" s="488"/>
      <c r="DF352" s="488"/>
      <c r="DG352" s="488"/>
      <c r="DH352" s="488"/>
      <c r="DI352" s="488"/>
      <c r="DJ352" s="488"/>
      <c r="DK352" s="488"/>
      <c r="DL352" s="488"/>
      <c r="DM352" s="488"/>
      <c r="DN352" s="488"/>
      <c r="DO352" s="488"/>
      <c r="DP352" s="488"/>
      <c r="DQ352" s="488"/>
      <c r="DR352" s="488"/>
      <c r="DS352" s="488"/>
      <c r="DT352" s="488"/>
      <c r="DU352" s="488"/>
      <c r="DV352" s="488"/>
      <c r="DW352" s="488"/>
      <c r="DX352" s="488"/>
      <c r="DY352" s="488"/>
      <c r="DZ352" s="488"/>
      <c r="EA352" s="488"/>
      <c r="EB352" s="488"/>
      <c r="EC352" s="488"/>
      <c r="ED352" s="488"/>
      <c r="EE352" s="488"/>
      <c r="EF352" s="488"/>
      <c r="EG352" s="488"/>
      <c r="EH352" s="489"/>
    </row>
    <row r="353" spans="1:138" s="490" customFormat="1" ht="18" customHeight="1">
      <c r="A353" s="628">
        <v>345</v>
      </c>
      <c r="B353" s="470" t="s">
        <v>1878</v>
      </c>
      <c r="C353" s="468" t="s">
        <v>648</v>
      </c>
      <c r="D353" s="469">
        <v>10000</v>
      </c>
      <c r="E353" s="381" t="s">
        <v>1882</v>
      </c>
      <c r="F353" s="469" t="s">
        <v>1883</v>
      </c>
      <c r="G353" s="381" t="s">
        <v>1884</v>
      </c>
      <c r="H353" s="470" t="s">
        <v>979</v>
      </c>
      <c r="I353" s="468"/>
      <c r="J353" s="468"/>
      <c r="K353" s="471"/>
      <c r="L353" s="468"/>
      <c r="M353" s="488"/>
      <c r="N353" s="488"/>
      <c r="O353" s="488"/>
      <c r="P353" s="488"/>
      <c r="Q353" s="488"/>
      <c r="R353" s="488"/>
      <c r="S353" s="488"/>
      <c r="T353" s="488"/>
      <c r="U353" s="488"/>
      <c r="V353" s="488"/>
      <c r="W353" s="488"/>
      <c r="X353" s="488"/>
      <c r="Y353" s="488"/>
      <c r="Z353" s="488"/>
      <c r="AA353" s="488"/>
      <c r="AB353" s="488"/>
      <c r="AC353" s="488"/>
      <c r="AD353" s="488"/>
      <c r="AE353" s="488"/>
      <c r="AF353" s="488"/>
      <c r="AG353" s="488"/>
      <c r="AH353" s="488"/>
      <c r="AI353" s="488"/>
      <c r="AJ353" s="488"/>
      <c r="AK353" s="488"/>
      <c r="AL353" s="488"/>
      <c r="AM353" s="488"/>
      <c r="AN353" s="488"/>
      <c r="AO353" s="488"/>
      <c r="AP353" s="488"/>
      <c r="AQ353" s="488"/>
      <c r="AR353" s="488"/>
      <c r="AS353" s="488"/>
      <c r="AT353" s="488"/>
      <c r="AU353" s="488"/>
      <c r="AV353" s="488"/>
      <c r="AW353" s="488"/>
      <c r="AX353" s="488"/>
      <c r="AY353" s="488"/>
      <c r="AZ353" s="488"/>
      <c r="BA353" s="488"/>
      <c r="BB353" s="488"/>
      <c r="BC353" s="488"/>
      <c r="BD353" s="488"/>
      <c r="BE353" s="488"/>
      <c r="BF353" s="488"/>
      <c r="BG353" s="488"/>
      <c r="BH353" s="488"/>
      <c r="BI353" s="488"/>
      <c r="BJ353" s="488"/>
      <c r="BK353" s="488"/>
      <c r="BL353" s="488"/>
      <c r="BM353" s="488"/>
      <c r="BN353" s="488"/>
      <c r="BO353" s="488"/>
      <c r="BP353" s="488"/>
      <c r="BQ353" s="488"/>
      <c r="BR353" s="488"/>
      <c r="BS353" s="488"/>
      <c r="BT353" s="488"/>
      <c r="BU353" s="488"/>
      <c r="BV353" s="488"/>
      <c r="BW353" s="488"/>
      <c r="BX353" s="488"/>
      <c r="BY353" s="488"/>
      <c r="BZ353" s="488"/>
      <c r="CA353" s="488"/>
      <c r="CB353" s="488"/>
      <c r="CC353" s="488"/>
      <c r="CD353" s="488"/>
      <c r="CE353" s="488"/>
      <c r="CF353" s="488"/>
      <c r="CG353" s="488"/>
      <c r="CH353" s="488"/>
      <c r="CI353" s="488"/>
      <c r="CJ353" s="488"/>
      <c r="CK353" s="488"/>
      <c r="CL353" s="488"/>
      <c r="CM353" s="488"/>
      <c r="CN353" s="488"/>
      <c r="CO353" s="488"/>
      <c r="CP353" s="488"/>
      <c r="CQ353" s="488"/>
      <c r="CR353" s="488"/>
      <c r="CS353" s="488"/>
      <c r="CT353" s="488"/>
      <c r="CU353" s="488"/>
      <c r="CV353" s="488"/>
      <c r="CW353" s="488"/>
      <c r="CX353" s="488"/>
      <c r="CY353" s="488"/>
      <c r="CZ353" s="488"/>
      <c r="DA353" s="488"/>
      <c r="DB353" s="488"/>
      <c r="DC353" s="488"/>
      <c r="DD353" s="488"/>
      <c r="DE353" s="488"/>
      <c r="DF353" s="488"/>
      <c r="DG353" s="488"/>
      <c r="DH353" s="488"/>
      <c r="DI353" s="488"/>
      <c r="DJ353" s="488"/>
      <c r="DK353" s="488"/>
      <c r="DL353" s="488"/>
      <c r="DM353" s="488"/>
      <c r="DN353" s="488"/>
      <c r="DO353" s="488"/>
      <c r="DP353" s="488"/>
      <c r="DQ353" s="488"/>
      <c r="DR353" s="488"/>
      <c r="DS353" s="488"/>
      <c r="DT353" s="488"/>
      <c r="DU353" s="488"/>
      <c r="DV353" s="488"/>
      <c r="DW353" s="488"/>
      <c r="DX353" s="488"/>
      <c r="DY353" s="488"/>
      <c r="DZ353" s="488"/>
      <c r="EA353" s="488"/>
      <c r="EB353" s="488"/>
      <c r="EC353" s="488"/>
      <c r="ED353" s="488"/>
      <c r="EE353" s="488"/>
      <c r="EF353" s="488"/>
      <c r="EG353" s="488"/>
      <c r="EH353" s="489"/>
    </row>
    <row r="354" spans="1:138" s="490" customFormat="1" ht="18" customHeight="1">
      <c r="A354" s="628">
        <v>346</v>
      </c>
      <c r="B354" s="470" t="s">
        <v>1878</v>
      </c>
      <c r="C354" s="468" t="s">
        <v>648</v>
      </c>
      <c r="D354" s="469">
        <v>4500</v>
      </c>
      <c r="E354" s="381" t="s">
        <v>1885</v>
      </c>
      <c r="F354" s="469" t="s">
        <v>1886</v>
      </c>
      <c r="G354" s="381" t="s">
        <v>1887</v>
      </c>
      <c r="H354" s="470" t="s">
        <v>983</v>
      </c>
      <c r="I354" s="468"/>
      <c r="J354" s="468"/>
      <c r="K354" s="471"/>
      <c r="L354" s="468"/>
      <c r="M354" s="488"/>
      <c r="N354" s="488"/>
      <c r="O354" s="488"/>
      <c r="P354" s="488"/>
      <c r="Q354" s="488"/>
      <c r="R354" s="488"/>
      <c r="S354" s="488"/>
      <c r="T354" s="488"/>
      <c r="U354" s="488"/>
      <c r="V354" s="488"/>
      <c r="W354" s="488"/>
      <c r="X354" s="488"/>
      <c r="Y354" s="488"/>
      <c r="Z354" s="488"/>
      <c r="AA354" s="488"/>
      <c r="AB354" s="488"/>
      <c r="AC354" s="488"/>
      <c r="AD354" s="488"/>
      <c r="AE354" s="488"/>
      <c r="AF354" s="488"/>
      <c r="AG354" s="488"/>
      <c r="AH354" s="488"/>
      <c r="AI354" s="488"/>
      <c r="AJ354" s="488"/>
      <c r="AK354" s="488"/>
      <c r="AL354" s="488"/>
      <c r="AM354" s="488"/>
      <c r="AN354" s="488"/>
      <c r="AO354" s="488"/>
      <c r="AP354" s="488"/>
      <c r="AQ354" s="488"/>
      <c r="AR354" s="488"/>
      <c r="AS354" s="488"/>
      <c r="AT354" s="488"/>
      <c r="AU354" s="488"/>
      <c r="AV354" s="488"/>
      <c r="AW354" s="488"/>
      <c r="AX354" s="488"/>
      <c r="AY354" s="488"/>
      <c r="AZ354" s="488"/>
      <c r="BA354" s="488"/>
      <c r="BB354" s="488"/>
      <c r="BC354" s="488"/>
      <c r="BD354" s="488"/>
      <c r="BE354" s="488"/>
      <c r="BF354" s="488"/>
      <c r="BG354" s="488"/>
      <c r="BH354" s="488"/>
      <c r="BI354" s="488"/>
      <c r="BJ354" s="488"/>
      <c r="BK354" s="488"/>
      <c r="BL354" s="488"/>
      <c r="BM354" s="488"/>
      <c r="BN354" s="488"/>
      <c r="BO354" s="488"/>
      <c r="BP354" s="488"/>
      <c r="BQ354" s="488"/>
      <c r="BR354" s="488"/>
      <c r="BS354" s="488"/>
      <c r="BT354" s="488"/>
      <c r="BU354" s="488"/>
      <c r="BV354" s="488"/>
      <c r="BW354" s="488"/>
      <c r="BX354" s="488"/>
      <c r="BY354" s="488"/>
      <c r="BZ354" s="488"/>
      <c r="CA354" s="488"/>
      <c r="CB354" s="488"/>
      <c r="CC354" s="488"/>
      <c r="CD354" s="488"/>
      <c r="CE354" s="488"/>
      <c r="CF354" s="488"/>
      <c r="CG354" s="488"/>
      <c r="CH354" s="488"/>
      <c r="CI354" s="488"/>
      <c r="CJ354" s="488"/>
      <c r="CK354" s="488"/>
      <c r="CL354" s="488"/>
      <c r="CM354" s="488"/>
      <c r="CN354" s="488"/>
      <c r="CO354" s="488"/>
      <c r="CP354" s="488"/>
      <c r="CQ354" s="488"/>
      <c r="CR354" s="488"/>
      <c r="CS354" s="488"/>
      <c r="CT354" s="488"/>
      <c r="CU354" s="488"/>
      <c r="CV354" s="488"/>
      <c r="CW354" s="488"/>
      <c r="CX354" s="488"/>
      <c r="CY354" s="488"/>
      <c r="CZ354" s="488"/>
      <c r="DA354" s="488"/>
      <c r="DB354" s="488"/>
      <c r="DC354" s="488"/>
      <c r="DD354" s="488"/>
      <c r="DE354" s="488"/>
      <c r="DF354" s="488"/>
      <c r="DG354" s="488"/>
      <c r="DH354" s="488"/>
      <c r="DI354" s="488"/>
      <c r="DJ354" s="488"/>
      <c r="DK354" s="488"/>
      <c r="DL354" s="488"/>
      <c r="DM354" s="488"/>
      <c r="DN354" s="488"/>
      <c r="DO354" s="488"/>
      <c r="DP354" s="488"/>
      <c r="DQ354" s="488"/>
      <c r="DR354" s="488"/>
      <c r="DS354" s="488"/>
      <c r="DT354" s="488"/>
      <c r="DU354" s="488"/>
      <c r="DV354" s="488"/>
      <c r="DW354" s="488"/>
      <c r="DX354" s="488"/>
      <c r="DY354" s="488"/>
      <c r="DZ354" s="488"/>
      <c r="EA354" s="488"/>
      <c r="EB354" s="488"/>
      <c r="EC354" s="488"/>
      <c r="ED354" s="488"/>
      <c r="EE354" s="488"/>
      <c r="EF354" s="488"/>
      <c r="EG354" s="488"/>
      <c r="EH354" s="489"/>
    </row>
    <row r="355" spans="1:138" s="490" customFormat="1" ht="18" customHeight="1">
      <c r="A355" s="628">
        <v>347</v>
      </c>
      <c r="B355" s="470" t="s">
        <v>1878</v>
      </c>
      <c r="C355" s="468" t="s">
        <v>648</v>
      </c>
      <c r="D355" s="469">
        <v>3000</v>
      </c>
      <c r="E355" s="381" t="s">
        <v>1888</v>
      </c>
      <c r="F355" s="469" t="s">
        <v>1889</v>
      </c>
      <c r="G355" s="381" t="s">
        <v>1890</v>
      </c>
      <c r="H355" s="470" t="s">
        <v>983</v>
      </c>
      <c r="I355" s="468"/>
      <c r="J355" s="468"/>
      <c r="K355" s="471"/>
      <c r="L355" s="468"/>
      <c r="M355" s="488"/>
      <c r="N355" s="488"/>
      <c r="O355" s="488"/>
      <c r="P355" s="488"/>
      <c r="Q355" s="488"/>
      <c r="R355" s="488"/>
      <c r="S355" s="488"/>
      <c r="T355" s="488"/>
      <c r="U355" s="488"/>
      <c r="V355" s="488"/>
      <c r="W355" s="488"/>
      <c r="X355" s="488"/>
      <c r="Y355" s="488"/>
      <c r="Z355" s="488"/>
      <c r="AA355" s="488"/>
      <c r="AB355" s="488"/>
      <c r="AC355" s="488"/>
      <c r="AD355" s="488"/>
      <c r="AE355" s="488"/>
      <c r="AF355" s="488"/>
      <c r="AG355" s="488"/>
      <c r="AH355" s="488"/>
      <c r="AI355" s="488"/>
      <c r="AJ355" s="488"/>
      <c r="AK355" s="488"/>
      <c r="AL355" s="488"/>
      <c r="AM355" s="488"/>
      <c r="AN355" s="488"/>
      <c r="AO355" s="488"/>
      <c r="AP355" s="488"/>
      <c r="AQ355" s="488"/>
      <c r="AR355" s="488"/>
      <c r="AS355" s="488"/>
      <c r="AT355" s="488"/>
      <c r="AU355" s="488"/>
      <c r="AV355" s="488"/>
      <c r="AW355" s="488"/>
      <c r="AX355" s="488"/>
      <c r="AY355" s="488"/>
      <c r="AZ355" s="488"/>
      <c r="BA355" s="488"/>
      <c r="BB355" s="488"/>
      <c r="BC355" s="488"/>
      <c r="BD355" s="488"/>
      <c r="BE355" s="488"/>
      <c r="BF355" s="488"/>
      <c r="BG355" s="488"/>
      <c r="BH355" s="488"/>
      <c r="BI355" s="488"/>
      <c r="BJ355" s="488"/>
      <c r="BK355" s="488"/>
      <c r="BL355" s="488"/>
      <c r="BM355" s="488"/>
      <c r="BN355" s="488"/>
      <c r="BO355" s="488"/>
      <c r="BP355" s="488"/>
      <c r="BQ355" s="488"/>
      <c r="BR355" s="488"/>
      <c r="BS355" s="488"/>
      <c r="BT355" s="488"/>
      <c r="BU355" s="488"/>
      <c r="BV355" s="488"/>
      <c r="BW355" s="488"/>
      <c r="BX355" s="488"/>
      <c r="BY355" s="488"/>
      <c r="BZ355" s="488"/>
      <c r="CA355" s="488"/>
      <c r="CB355" s="488"/>
      <c r="CC355" s="488"/>
      <c r="CD355" s="488"/>
      <c r="CE355" s="488"/>
      <c r="CF355" s="488"/>
      <c r="CG355" s="488"/>
      <c r="CH355" s="488"/>
      <c r="CI355" s="488"/>
      <c r="CJ355" s="488"/>
      <c r="CK355" s="488"/>
      <c r="CL355" s="488"/>
      <c r="CM355" s="488"/>
      <c r="CN355" s="488"/>
      <c r="CO355" s="488"/>
      <c r="CP355" s="488"/>
      <c r="CQ355" s="488"/>
      <c r="CR355" s="488"/>
      <c r="CS355" s="488"/>
      <c r="CT355" s="488"/>
      <c r="CU355" s="488"/>
      <c r="CV355" s="488"/>
      <c r="CW355" s="488"/>
      <c r="CX355" s="488"/>
      <c r="CY355" s="488"/>
      <c r="CZ355" s="488"/>
      <c r="DA355" s="488"/>
      <c r="DB355" s="488"/>
      <c r="DC355" s="488"/>
      <c r="DD355" s="488"/>
      <c r="DE355" s="488"/>
      <c r="DF355" s="488"/>
      <c r="DG355" s="488"/>
      <c r="DH355" s="488"/>
      <c r="DI355" s="488"/>
      <c r="DJ355" s="488"/>
      <c r="DK355" s="488"/>
      <c r="DL355" s="488"/>
      <c r="DM355" s="488"/>
      <c r="DN355" s="488"/>
      <c r="DO355" s="488"/>
      <c r="DP355" s="488"/>
      <c r="DQ355" s="488"/>
      <c r="DR355" s="488"/>
      <c r="DS355" s="488"/>
      <c r="DT355" s="488"/>
      <c r="DU355" s="488"/>
      <c r="DV355" s="488"/>
      <c r="DW355" s="488"/>
      <c r="DX355" s="488"/>
      <c r="DY355" s="488"/>
      <c r="DZ355" s="488"/>
      <c r="EA355" s="488"/>
      <c r="EB355" s="488"/>
      <c r="EC355" s="488"/>
      <c r="ED355" s="488"/>
      <c r="EE355" s="488"/>
      <c r="EF355" s="488"/>
      <c r="EG355" s="488"/>
      <c r="EH355" s="489"/>
    </row>
    <row r="356" spans="1:138" s="490" customFormat="1" ht="18" customHeight="1">
      <c r="A356" s="628">
        <v>348</v>
      </c>
      <c r="B356" s="470" t="s">
        <v>1878</v>
      </c>
      <c r="C356" s="468" t="s">
        <v>648</v>
      </c>
      <c r="D356" s="469">
        <v>60000</v>
      </c>
      <c r="E356" s="381" t="s">
        <v>1891</v>
      </c>
      <c r="F356" s="469" t="s">
        <v>1892</v>
      </c>
      <c r="G356" s="381" t="s">
        <v>1893</v>
      </c>
      <c r="H356" s="470" t="s">
        <v>1001</v>
      </c>
      <c r="I356" s="468"/>
      <c r="J356" s="468"/>
      <c r="K356" s="471"/>
      <c r="L356" s="468"/>
      <c r="M356" s="488"/>
      <c r="N356" s="488"/>
      <c r="O356" s="488"/>
      <c r="P356" s="488"/>
      <c r="Q356" s="488"/>
      <c r="R356" s="488"/>
      <c r="S356" s="488"/>
      <c r="T356" s="488"/>
      <c r="U356" s="488"/>
      <c r="V356" s="488"/>
      <c r="W356" s="488"/>
      <c r="X356" s="488"/>
      <c r="Y356" s="488"/>
      <c r="Z356" s="488"/>
      <c r="AA356" s="488"/>
      <c r="AB356" s="488"/>
      <c r="AC356" s="488"/>
      <c r="AD356" s="488"/>
      <c r="AE356" s="488"/>
      <c r="AF356" s="488"/>
      <c r="AG356" s="488"/>
      <c r="AH356" s="488"/>
      <c r="AI356" s="488"/>
      <c r="AJ356" s="488"/>
      <c r="AK356" s="488"/>
      <c r="AL356" s="488"/>
      <c r="AM356" s="488"/>
      <c r="AN356" s="488"/>
      <c r="AO356" s="488"/>
      <c r="AP356" s="488"/>
      <c r="AQ356" s="488"/>
      <c r="AR356" s="488"/>
      <c r="AS356" s="488"/>
      <c r="AT356" s="488"/>
      <c r="AU356" s="488"/>
      <c r="AV356" s="488"/>
      <c r="AW356" s="488"/>
      <c r="AX356" s="488"/>
      <c r="AY356" s="488"/>
      <c r="AZ356" s="488"/>
      <c r="BA356" s="488"/>
      <c r="BB356" s="488"/>
      <c r="BC356" s="488"/>
      <c r="BD356" s="488"/>
      <c r="BE356" s="488"/>
      <c r="BF356" s="488"/>
      <c r="BG356" s="488"/>
      <c r="BH356" s="488"/>
      <c r="BI356" s="488"/>
      <c r="BJ356" s="488"/>
      <c r="BK356" s="488"/>
      <c r="BL356" s="488"/>
      <c r="BM356" s="488"/>
      <c r="BN356" s="488"/>
      <c r="BO356" s="488"/>
      <c r="BP356" s="488"/>
      <c r="BQ356" s="488"/>
      <c r="BR356" s="488"/>
      <c r="BS356" s="488"/>
      <c r="BT356" s="488"/>
      <c r="BU356" s="488"/>
      <c r="BV356" s="488"/>
      <c r="BW356" s="488"/>
      <c r="BX356" s="488"/>
      <c r="BY356" s="488"/>
      <c r="BZ356" s="488"/>
      <c r="CA356" s="488"/>
      <c r="CB356" s="488"/>
      <c r="CC356" s="488"/>
      <c r="CD356" s="488"/>
      <c r="CE356" s="488"/>
      <c r="CF356" s="488"/>
      <c r="CG356" s="488"/>
      <c r="CH356" s="488"/>
      <c r="CI356" s="488"/>
      <c r="CJ356" s="488"/>
      <c r="CK356" s="488"/>
      <c r="CL356" s="488"/>
      <c r="CM356" s="488"/>
      <c r="CN356" s="488"/>
      <c r="CO356" s="488"/>
      <c r="CP356" s="488"/>
      <c r="CQ356" s="488"/>
      <c r="CR356" s="488"/>
      <c r="CS356" s="488"/>
      <c r="CT356" s="488"/>
      <c r="CU356" s="488"/>
      <c r="CV356" s="488"/>
      <c r="CW356" s="488"/>
      <c r="CX356" s="488"/>
      <c r="CY356" s="488"/>
      <c r="CZ356" s="488"/>
      <c r="DA356" s="488"/>
      <c r="DB356" s="488"/>
      <c r="DC356" s="488"/>
      <c r="DD356" s="488"/>
      <c r="DE356" s="488"/>
      <c r="DF356" s="488"/>
      <c r="DG356" s="488"/>
      <c r="DH356" s="488"/>
      <c r="DI356" s="488"/>
      <c r="DJ356" s="488"/>
      <c r="DK356" s="488"/>
      <c r="DL356" s="488"/>
      <c r="DM356" s="488"/>
      <c r="DN356" s="488"/>
      <c r="DO356" s="488"/>
      <c r="DP356" s="488"/>
      <c r="DQ356" s="488"/>
      <c r="DR356" s="488"/>
      <c r="DS356" s="488"/>
      <c r="DT356" s="488"/>
      <c r="DU356" s="488"/>
      <c r="DV356" s="488"/>
      <c r="DW356" s="488"/>
      <c r="DX356" s="488"/>
      <c r="DY356" s="488"/>
      <c r="DZ356" s="488"/>
      <c r="EA356" s="488"/>
      <c r="EB356" s="488"/>
      <c r="EC356" s="488"/>
      <c r="ED356" s="488"/>
      <c r="EE356" s="488"/>
      <c r="EF356" s="488"/>
      <c r="EG356" s="488"/>
      <c r="EH356" s="489"/>
    </row>
    <row r="357" spans="1:138" s="490" customFormat="1" ht="18" customHeight="1">
      <c r="A357" s="628">
        <v>349</v>
      </c>
      <c r="B357" s="470" t="s">
        <v>1878</v>
      </c>
      <c r="C357" s="468" t="s">
        <v>648</v>
      </c>
      <c r="D357" s="469">
        <v>5000</v>
      </c>
      <c r="E357" s="381" t="s">
        <v>1894</v>
      </c>
      <c r="F357" s="469" t="s">
        <v>1895</v>
      </c>
      <c r="G357" s="381" t="s">
        <v>1896</v>
      </c>
      <c r="H357" s="470" t="s">
        <v>1001</v>
      </c>
      <c r="I357" s="468"/>
      <c r="J357" s="468"/>
      <c r="K357" s="471"/>
      <c r="L357" s="468"/>
      <c r="M357" s="488"/>
      <c r="N357" s="488"/>
      <c r="O357" s="488"/>
      <c r="P357" s="488"/>
      <c r="Q357" s="488"/>
      <c r="R357" s="488"/>
      <c r="S357" s="488"/>
      <c r="T357" s="488"/>
      <c r="U357" s="488"/>
      <c r="V357" s="488"/>
      <c r="W357" s="488"/>
      <c r="X357" s="488"/>
      <c r="Y357" s="488"/>
      <c r="Z357" s="488"/>
      <c r="AA357" s="488"/>
      <c r="AB357" s="488"/>
      <c r="AC357" s="488"/>
      <c r="AD357" s="488"/>
      <c r="AE357" s="488"/>
      <c r="AF357" s="488"/>
      <c r="AG357" s="488"/>
      <c r="AH357" s="488"/>
      <c r="AI357" s="488"/>
      <c r="AJ357" s="488"/>
      <c r="AK357" s="488"/>
      <c r="AL357" s="488"/>
      <c r="AM357" s="488"/>
      <c r="AN357" s="488"/>
      <c r="AO357" s="488"/>
      <c r="AP357" s="488"/>
      <c r="AQ357" s="488"/>
      <c r="AR357" s="488"/>
      <c r="AS357" s="488"/>
      <c r="AT357" s="488"/>
      <c r="AU357" s="488"/>
      <c r="AV357" s="488"/>
      <c r="AW357" s="488"/>
      <c r="AX357" s="488"/>
      <c r="AY357" s="488"/>
      <c r="AZ357" s="488"/>
      <c r="BA357" s="488"/>
      <c r="BB357" s="488"/>
      <c r="BC357" s="488"/>
      <c r="BD357" s="488"/>
      <c r="BE357" s="488"/>
      <c r="BF357" s="488"/>
      <c r="BG357" s="488"/>
      <c r="BH357" s="488"/>
      <c r="BI357" s="488"/>
      <c r="BJ357" s="488"/>
      <c r="BK357" s="488"/>
      <c r="BL357" s="488"/>
      <c r="BM357" s="488"/>
      <c r="BN357" s="488"/>
      <c r="BO357" s="488"/>
      <c r="BP357" s="488"/>
      <c r="BQ357" s="488"/>
      <c r="BR357" s="488"/>
      <c r="BS357" s="488"/>
      <c r="BT357" s="488"/>
      <c r="BU357" s="488"/>
      <c r="BV357" s="488"/>
      <c r="BW357" s="488"/>
      <c r="BX357" s="488"/>
      <c r="BY357" s="488"/>
      <c r="BZ357" s="488"/>
      <c r="CA357" s="488"/>
      <c r="CB357" s="488"/>
      <c r="CC357" s="488"/>
      <c r="CD357" s="488"/>
      <c r="CE357" s="488"/>
      <c r="CF357" s="488"/>
      <c r="CG357" s="488"/>
      <c r="CH357" s="488"/>
      <c r="CI357" s="488"/>
      <c r="CJ357" s="488"/>
      <c r="CK357" s="488"/>
      <c r="CL357" s="488"/>
      <c r="CM357" s="488"/>
      <c r="CN357" s="488"/>
      <c r="CO357" s="488"/>
      <c r="CP357" s="488"/>
      <c r="CQ357" s="488"/>
      <c r="CR357" s="488"/>
      <c r="CS357" s="488"/>
      <c r="CT357" s="488"/>
      <c r="CU357" s="488"/>
      <c r="CV357" s="488"/>
      <c r="CW357" s="488"/>
      <c r="CX357" s="488"/>
      <c r="CY357" s="488"/>
      <c r="CZ357" s="488"/>
      <c r="DA357" s="488"/>
      <c r="DB357" s="488"/>
      <c r="DC357" s="488"/>
      <c r="DD357" s="488"/>
      <c r="DE357" s="488"/>
      <c r="DF357" s="488"/>
      <c r="DG357" s="488"/>
      <c r="DH357" s="488"/>
      <c r="DI357" s="488"/>
      <c r="DJ357" s="488"/>
      <c r="DK357" s="488"/>
      <c r="DL357" s="488"/>
      <c r="DM357" s="488"/>
      <c r="DN357" s="488"/>
      <c r="DO357" s="488"/>
      <c r="DP357" s="488"/>
      <c r="DQ357" s="488"/>
      <c r="DR357" s="488"/>
      <c r="DS357" s="488"/>
      <c r="DT357" s="488"/>
      <c r="DU357" s="488"/>
      <c r="DV357" s="488"/>
      <c r="DW357" s="488"/>
      <c r="DX357" s="488"/>
      <c r="DY357" s="488"/>
      <c r="DZ357" s="488"/>
      <c r="EA357" s="488"/>
      <c r="EB357" s="488"/>
      <c r="EC357" s="488"/>
      <c r="ED357" s="488"/>
      <c r="EE357" s="488"/>
      <c r="EF357" s="488"/>
      <c r="EG357" s="488"/>
      <c r="EH357" s="489"/>
    </row>
    <row r="358" spans="1:138" s="490" customFormat="1" ht="18" customHeight="1">
      <c r="A358" s="628">
        <v>350</v>
      </c>
      <c r="B358" s="470" t="s">
        <v>1878</v>
      </c>
      <c r="C358" s="468" t="s">
        <v>648</v>
      </c>
      <c r="D358" s="469">
        <v>25000</v>
      </c>
      <c r="E358" s="381" t="s">
        <v>1897</v>
      </c>
      <c r="F358" s="469" t="s">
        <v>1898</v>
      </c>
      <c r="G358" s="381" t="s">
        <v>1899</v>
      </c>
      <c r="H358" s="470" t="s">
        <v>983</v>
      </c>
      <c r="I358" s="468"/>
      <c r="J358" s="468"/>
      <c r="K358" s="471"/>
      <c r="L358" s="468"/>
      <c r="M358" s="488"/>
      <c r="N358" s="488"/>
      <c r="O358" s="488"/>
      <c r="P358" s="488"/>
      <c r="Q358" s="488"/>
      <c r="R358" s="488"/>
      <c r="S358" s="488"/>
      <c r="T358" s="488"/>
      <c r="U358" s="488"/>
      <c r="V358" s="488"/>
      <c r="W358" s="488"/>
      <c r="X358" s="488"/>
      <c r="Y358" s="488"/>
      <c r="Z358" s="488"/>
      <c r="AA358" s="488"/>
      <c r="AB358" s="488"/>
      <c r="AC358" s="488"/>
      <c r="AD358" s="488"/>
      <c r="AE358" s="488"/>
      <c r="AF358" s="488"/>
      <c r="AG358" s="488"/>
      <c r="AH358" s="488"/>
      <c r="AI358" s="488"/>
      <c r="AJ358" s="488"/>
      <c r="AK358" s="488"/>
      <c r="AL358" s="488"/>
      <c r="AM358" s="488"/>
      <c r="AN358" s="488"/>
      <c r="AO358" s="488"/>
      <c r="AP358" s="488"/>
      <c r="AQ358" s="488"/>
      <c r="AR358" s="488"/>
      <c r="AS358" s="488"/>
      <c r="AT358" s="488"/>
      <c r="AU358" s="488"/>
      <c r="AV358" s="488"/>
      <c r="AW358" s="488"/>
      <c r="AX358" s="488"/>
      <c r="AY358" s="488"/>
      <c r="AZ358" s="488"/>
      <c r="BA358" s="488"/>
      <c r="BB358" s="488"/>
      <c r="BC358" s="488"/>
      <c r="BD358" s="488"/>
      <c r="BE358" s="488"/>
      <c r="BF358" s="488"/>
      <c r="BG358" s="488"/>
      <c r="BH358" s="488"/>
      <c r="BI358" s="488"/>
      <c r="BJ358" s="488"/>
      <c r="BK358" s="488"/>
      <c r="BL358" s="488"/>
      <c r="BM358" s="488"/>
      <c r="BN358" s="488"/>
      <c r="BO358" s="488"/>
      <c r="BP358" s="488"/>
      <c r="BQ358" s="488"/>
      <c r="BR358" s="488"/>
      <c r="BS358" s="488"/>
      <c r="BT358" s="488"/>
      <c r="BU358" s="488"/>
      <c r="BV358" s="488"/>
      <c r="BW358" s="488"/>
      <c r="BX358" s="488"/>
      <c r="BY358" s="488"/>
      <c r="BZ358" s="488"/>
      <c r="CA358" s="488"/>
      <c r="CB358" s="488"/>
      <c r="CC358" s="488"/>
      <c r="CD358" s="488"/>
      <c r="CE358" s="488"/>
      <c r="CF358" s="488"/>
      <c r="CG358" s="488"/>
      <c r="CH358" s="488"/>
      <c r="CI358" s="488"/>
      <c r="CJ358" s="488"/>
      <c r="CK358" s="488"/>
      <c r="CL358" s="488"/>
      <c r="CM358" s="488"/>
      <c r="CN358" s="488"/>
      <c r="CO358" s="488"/>
      <c r="CP358" s="488"/>
      <c r="CQ358" s="488"/>
      <c r="CR358" s="488"/>
      <c r="CS358" s="488"/>
      <c r="CT358" s="488"/>
      <c r="CU358" s="488"/>
      <c r="CV358" s="488"/>
      <c r="CW358" s="488"/>
      <c r="CX358" s="488"/>
      <c r="CY358" s="488"/>
      <c r="CZ358" s="488"/>
      <c r="DA358" s="488"/>
      <c r="DB358" s="488"/>
      <c r="DC358" s="488"/>
      <c r="DD358" s="488"/>
      <c r="DE358" s="488"/>
      <c r="DF358" s="488"/>
      <c r="DG358" s="488"/>
      <c r="DH358" s="488"/>
      <c r="DI358" s="488"/>
      <c r="DJ358" s="488"/>
      <c r="DK358" s="488"/>
      <c r="DL358" s="488"/>
      <c r="DM358" s="488"/>
      <c r="DN358" s="488"/>
      <c r="DO358" s="488"/>
      <c r="DP358" s="488"/>
      <c r="DQ358" s="488"/>
      <c r="DR358" s="488"/>
      <c r="DS358" s="488"/>
      <c r="DT358" s="488"/>
      <c r="DU358" s="488"/>
      <c r="DV358" s="488"/>
      <c r="DW358" s="488"/>
      <c r="DX358" s="488"/>
      <c r="DY358" s="488"/>
      <c r="DZ358" s="488"/>
      <c r="EA358" s="488"/>
      <c r="EB358" s="488"/>
      <c r="EC358" s="488"/>
      <c r="ED358" s="488"/>
      <c r="EE358" s="488"/>
      <c r="EF358" s="488"/>
      <c r="EG358" s="488"/>
      <c r="EH358" s="489"/>
    </row>
    <row r="359" spans="1:138" s="490" customFormat="1" ht="18" customHeight="1">
      <c r="A359" s="628">
        <v>351</v>
      </c>
      <c r="B359" s="470" t="s">
        <v>1900</v>
      </c>
      <c r="C359" s="468" t="s">
        <v>648</v>
      </c>
      <c r="D359" s="469">
        <v>6000</v>
      </c>
      <c r="E359" s="381" t="s">
        <v>1901</v>
      </c>
      <c r="F359" s="469" t="s">
        <v>1902</v>
      </c>
      <c r="G359" s="381" t="s">
        <v>1903</v>
      </c>
      <c r="H359" s="470" t="s">
        <v>979</v>
      </c>
      <c r="I359" s="468"/>
      <c r="J359" s="468"/>
      <c r="K359" s="471"/>
      <c r="L359" s="468"/>
      <c r="M359" s="488"/>
      <c r="N359" s="488"/>
      <c r="O359" s="488"/>
      <c r="P359" s="488"/>
      <c r="Q359" s="488"/>
      <c r="R359" s="488"/>
      <c r="S359" s="488"/>
      <c r="T359" s="488"/>
      <c r="U359" s="488"/>
      <c r="V359" s="488"/>
      <c r="W359" s="488"/>
      <c r="X359" s="488"/>
      <c r="Y359" s="488"/>
      <c r="Z359" s="488"/>
      <c r="AA359" s="488"/>
      <c r="AB359" s="488"/>
      <c r="AC359" s="488"/>
      <c r="AD359" s="488"/>
      <c r="AE359" s="488"/>
      <c r="AF359" s="488"/>
      <c r="AG359" s="488"/>
      <c r="AH359" s="488"/>
      <c r="AI359" s="488"/>
      <c r="AJ359" s="488"/>
      <c r="AK359" s="488"/>
      <c r="AL359" s="488"/>
      <c r="AM359" s="488"/>
      <c r="AN359" s="488"/>
      <c r="AO359" s="488"/>
      <c r="AP359" s="488"/>
      <c r="AQ359" s="488"/>
      <c r="AR359" s="488"/>
      <c r="AS359" s="488"/>
      <c r="AT359" s="488"/>
      <c r="AU359" s="488"/>
      <c r="AV359" s="488"/>
      <c r="AW359" s="488"/>
      <c r="AX359" s="488"/>
      <c r="AY359" s="488"/>
      <c r="AZ359" s="488"/>
      <c r="BA359" s="488"/>
      <c r="BB359" s="488"/>
      <c r="BC359" s="488"/>
      <c r="BD359" s="488"/>
      <c r="BE359" s="488"/>
      <c r="BF359" s="488"/>
      <c r="BG359" s="488"/>
      <c r="BH359" s="488"/>
      <c r="BI359" s="488"/>
      <c r="BJ359" s="488"/>
      <c r="BK359" s="488"/>
      <c r="BL359" s="488"/>
      <c r="BM359" s="488"/>
      <c r="BN359" s="488"/>
      <c r="BO359" s="488"/>
      <c r="BP359" s="488"/>
      <c r="BQ359" s="488"/>
      <c r="BR359" s="488"/>
      <c r="BS359" s="488"/>
      <c r="BT359" s="488"/>
      <c r="BU359" s="488"/>
      <c r="BV359" s="488"/>
      <c r="BW359" s="488"/>
      <c r="BX359" s="488"/>
      <c r="BY359" s="488"/>
      <c r="BZ359" s="488"/>
      <c r="CA359" s="488"/>
      <c r="CB359" s="488"/>
      <c r="CC359" s="488"/>
      <c r="CD359" s="488"/>
      <c r="CE359" s="488"/>
      <c r="CF359" s="488"/>
      <c r="CG359" s="488"/>
      <c r="CH359" s="488"/>
      <c r="CI359" s="488"/>
      <c r="CJ359" s="488"/>
      <c r="CK359" s="488"/>
      <c r="CL359" s="488"/>
      <c r="CM359" s="488"/>
      <c r="CN359" s="488"/>
      <c r="CO359" s="488"/>
      <c r="CP359" s="488"/>
      <c r="CQ359" s="488"/>
      <c r="CR359" s="488"/>
      <c r="CS359" s="488"/>
      <c r="CT359" s="488"/>
      <c r="CU359" s="488"/>
      <c r="CV359" s="488"/>
      <c r="CW359" s="488"/>
      <c r="CX359" s="488"/>
      <c r="CY359" s="488"/>
      <c r="CZ359" s="488"/>
      <c r="DA359" s="488"/>
      <c r="DB359" s="488"/>
      <c r="DC359" s="488"/>
      <c r="DD359" s="488"/>
      <c r="DE359" s="488"/>
      <c r="DF359" s="488"/>
      <c r="DG359" s="488"/>
      <c r="DH359" s="488"/>
      <c r="DI359" s="488"/>
      <c r="DJ359" s="488"/>
      <c r="DK359" s="488"/>
      <c r="DL359" s="488"/>
      <c r="DM359" s="488"/>
      <c r="DN359" s="488"/>
      <c r="DO359" s="488"/>
      <c r="DP359" s="488"/>
      <c r="DQ359" s="488"/>
      <c r="DR359" s="488"/>
      <c r="DS359" s="488"/>
      <c r="DT359" s="488"/>
      <c r="DU359" s="488"/>
      <c r="DV359" s="488"/>
      <c r="DW359" s="488"/>
      <c r="DX359" s="488"/>
      <c r="DY359" s="488"/>
      <c r="DZ359" s="488"/>
      <c r="EA359" s="488"/>
      <c r="EB359" s="488"/>
      <c r="EC359" s="488"/>
      <c r="ED359" s="488"/>
      <c r="EE359" s="488"/>
      <c r="EF359" s="488"/>
      <c r="EG359" s="488"/>
      <c r="EH359" s="489"/>
    </row>
    <row r="360" spans="1:138" s="490" customFormat="1" ht="18" customHeight="1">
      <c r="A360" s="628">
        <v>352</v>
      </c>
      <c r="B360" s="470" t="s">
        <v>1900</v>
      </c>
      <c r="C360" s="468" t="s">
        <v>648</v>
      </c>
      <c r="D360" s="469">
        <v>6000</v>
      </c>
      <c r="E360" s="381" t="s">
        <v>1904</v>
      </c>
      <c r="F360" s="469" t="s">
        <v>1905</v>
      </c>
      <c r="G360" s="381" t="s">
        <v>1906</v>
      </c>
      <c r="H360" s="470" t="s">
        <v>979</v>
      </c>
      <c r="I360" s="468"/>
      <c r="J360" s="468"/>
      <c r="K360" s="471"/>
      <c r="L360" s="468"/>
      <c r="M360" s="488"/>
      <c r="N360" s="488"/>
      <c r="O360" s="488"/>
      <c r="P360" s="488"/>
      <c r="Q360" s="488"/>
      <c r="R360" s="488"/>
      <c r="S360" s="488"/>
      <c r="T360" s="488"/>
      <c r="U360" s="488"/>
      <c r="V360" s="488"/>
      <c r="W360" s="488"/>
      <c r="X360" s="488"/>
      <c r="Y360" s="488"/>
      <c r="Z360" s="488"/>
      <c r="AA360" s="488"/>
      <c r="AB360" s="488"/>
      <c r="AC360" s="488"/>
      <c r="AD360" s="488"/>
      <c r="AE360" s="488"/>
      <c r="AF360" s="488"/>
      <c r="AG360" s="488"/>
      <c r="AH360" s="488"/>
      <c r="AI360" s="488"/>
      <c r="AJ360" s="488"/>
      <c r="AK360" s="488"/>
      <c r="AL360" s="488"/>
      <c r="AM360" s="488"/>
      <c r="AN360" s="488"/>
      <c r="AO360" s="488"/>
      <c r="AP360" s="488"/>
      <c r="AQ360" s="488"/>
      <c r="AR360" s="488"/>
      <c r="AS360" s="488"/>
      <c r="AT360" s="488"/>
      <c r="AU360" s="488"/>
      <c r="AV360" s="488"/>
      <c r="AW360" s="488"/>
      <c r="AX360" s="488"/>
      <c r="AY360" s="488"/>
      <c r="AZ360" s="488"/>
      <c r="BA360" s="488"/>
      <c r="BB360" s="488"/>
      <c r="BC360" s="488"/>
      <c r="BD360" s="488"/>
      <c r="BE360" s="488"/>
      <c r="BF360" s="488"/>
      <c r="BG360" s="488"/>
      <c r="BH360" s="488"/>
      <c r="BI360" s="488"/>
      <c r="BJ360" s="488"/>
      <c r="BK360" s="488"/>
      <c r="BL360" s="488"/>
      <c r="BM360" s="488"/>
      <c r="BN360" s="488"/>
      <c r="BO360" s="488"/>
      <c r="BP360" s="488"/>
      <c r="BQ360" s="488"/>
      <c r="BR360" s="488"/>
      <c r="BS360" s="488"/>
      <c r="BT360" s="488"/>
      <c r="BU360" s="488"/>
      <c r="BV360" s="488"/>
      <c r="BW360" s="488"/>
      <c r="BX360" s="488"/>
      <c r="BY360" s="488"/>
      <c r="BZ360" s="488"/>
      <c r="CA360" s="488"/>
      <c r="CB360" s="488"/>
      <c r="CC360" s="488"/>
      <c r="CD360" s="488"/>
      <c r="CE360" s="488"/>
      <c r="CF360" s="488"/>
      <c r="CG360" s="488"/>
      <c r="CH360" s="488"/>
      <c r="CI360" s="488"/>
      <c r="CJ360" s="488"/>
      <c r="CK360" s="488"/>
      <c r="CL360" s="488"/>
      <c r="CM360" s="488"/>
      <c r="CN360" s="488"/>
      <c r="CO360" s="488"/>
      <c r="CP360" s="488"/>
      <c r="CQ360" s="488"/>
      <c r="CR360" s="488"/>
      <c r="CS360" s="488"/>
      <c r="CT360" s="488"/>
      <c r="CU360" s="488"/>
      <c r="CV360" s="488"/>
      <c r="CW360" s="488"/>
      <c r="CX360" s="488"/>
      <c r="CY360" s="488"/>
      <c r="CZ360" s="488"/>
      <c r="DA360" s="488"/>
      <c r="DB360" s="488"/>
      <c r="DC360" s="488"/>
      <c r="DD360" s="488"/>
      <c r="DE360" s="488"/>
      <c r="DF360" s="488"/>
      <c r="DG360" s="488"/>
      <c r="DH360" s="488"/>
      <c r="DI360" s="488"/>
      <c r="DJ360" s="488"/>
      <c r="DK360" s="488"/>
      <c r="DL360" s="488"/>
      <c r="DM360" s="488"/>
      <c r="DN360" s="488"/>
      <c r="DO360" s="488"/>
      <c r="DP360" s="488"/>
      <c r="DQ360" s="488"/>
      <c r="DR360" s="488"/>
      <c r="DS360" s="488"/>
      <c r="DT360" s="488"/>
      <c r="DU360" s="488"/>
      <c r="DV360" s="488"/>
      <c r="DW360" s="488"/>
      <c r="DX360" s="488"/>
      <c r="DY360" s="488"/>
      <c r="DZ360" s="488"/>
      <c r="EA360" s="488"/>
      <c r="EB360" s="488"/>
      <c r="EC360" s="488"/>
      <c r="ED360" s="488"/>
      <c r="EE360" s="488"/>
      <c r="EF360" s="488"/>
      <c r="EG360" s="488"/>
      <c r="EH360" s="489"/>
    </row>
    <row r="361" spans="1:138" s="490" customFormat="1" ht="18" customHeight="1">
      <c r="A361" s="628">
        <v>353</v>
      </c>
      <c r="B361" s="470" t="s">
        <v>1900</v>
      </c>
      <c r="C361" s="468" t="s">
        <v>648</v>
      </c>
      <c r="D361" s="469">
        <v>3000</v>
      </c>
      <c r="E361" s="381" t="s">
        <v>1907</v>
      </c>
      <c r="F361" s="469" t="s">
        <v>1908</v>
      </c>
      <c r="G361" s="381" t="s">
        <v>1909</v>
      </c>
      <c r="H361" s="470" t="s">
        <v>979</v>
      </c>
      <c r="I361" s="468"/>
      <c r="J361" s="468"/>
      <c r="K361" s="471"/>
      <c r="L361" s="468"/>
      <c r="M361" s="488"/>
      <c r="N361" s="488"/>
      <c r="O361" s="488"/>
      <c r="P361" s="488"/>
      <c r="Q361" s="488"/>
      <c r="R361" s="488"/>
      <c r="S361" s="488"/>
      <c r="T361" s="488"/>
      <c r="U361" s="488"/>
      <c r="V361" s="488"/>
      <c r="W361" s="488"/>
      <c r="X361" s="488"/>
      <c r="Y361" s="488"/>
      <c r="Z361" s="488"/>
      <c r="AA361" s="488"/>
      <c r="AB361" s="488"/>
      <c r="AC361" s="488"/>
      <c r="AD361" s="488"/>
      <c r="AE361" s="488"/>
      <c r="AF361" s="488"/>
      <c r="AG361" s="488"/>
      <c r="AH361" s="488"/>
      <c r="AI361" s="488"/>
      <c r="AJ361" s="488"/>
      <c r="AK361" s="488"/>
      <c r="AL361" s="488"/>
      <c r="AM361" s="488"/>
      <c r="AN361" s="488"/>
      <c r="AO361" s="488"/>
      <c r="AP361" s="488"/>
      <c r="AQ361" s="488"/>
      <c r="AR361" s="488"/>
      <c r="AS361" s="488"/>
      <c r="AT361" s="488"/>
      <c r="AU361" s="488"/>
      <c r="AV361" s="488"/>
      <c r="AW361" s="488"/>
      <c r="AX361" s="488"/>
      <c r="AY361" s="488"/>
      <c r="AZ361" s="488"/>
      <c r="BA361" s="488"/>
      <c r="BB361" s="488"/>
      <c r="BC361" s="488"/>
      <c r="BD361" s="488"/>
      <c r="BE361" s="488"/>
      <c r="BF361" s="488"/>
      <c r="BG361" s="488"/>
      <c r="BH361" s="488"/>
      <c r="BI361" s="488"/>
      <c r="BJ361" s="488"/>
      <c r="BK361" s="488"/>
      <c r="BL361" s="488"/>
      <c r="BM361" s="488"/>
      <c r="BN361" s="488"/>
      <c r="BO361" s="488"/>
      <c r="BP361" s="488"/>
      <c r="BQ361" s="488"/>
      <c r="BR361" s="488"/>
      <c r="BS361" s="488"/>
      <c r="BT361" s="488"/>
      <c r="BU361" s="488"/>
      <c r="BV361" s="488"/>
      <c r="BW361" s="488"/>
      <c r="BX361" s="488"/>
      <c r="BY361" s="488"/>
      <c r="BZ361" s="488"/>
      <c r="CA361" s="488"/>
      <c r="CB361" s="488"/>
      <c r="CC361" s="488"/>
      <c r="CD361" s="488"/>
      <c r="CE361" s="488"/>
      <c r="CF361" s="488"/>
      <c r="CG361" s="488"/>
      <c r="CH361" s="488"/>
      <c r="CI361" s="488"/>
      <c r="CJ361" s="488"/>
      <c r="CK361" s="488"/>
      <c r="CL361" s="488"/>
      <c r="CM361" s="488"/>
      <c r="CN361" s="488"/>
      <c r="CO361" s="488"/>
      <c r="CP361" s="488"/>
      <c r="CQ361" s="488"/>
      <c r="CR361" s="488"/>
      <c r="CS361" s="488"/>
      <c r="CT361" s="488"/>
      <c r="CU361" s="488"/>
      <c r="CV361" s="488"/>
      <c r="CW361" s="488"/>
      <c r="CX361" s="488"/>
      <c r="CY361" s="488"/>
      <c r="CZ361" s="488"/>
      <c r="DA361" s="488"/>
      <c r="DB361" s="488"/>
      <c r="DC361" s="488"/>
      <c r="DD361" s="488"/>
      <c r="DE361" s="488"/>
      <c r="DF361" s="488"/>
      <c r="DG361" s="488"/>
      <c r="DH361" s="488"/>
      <c r="DI361" s="488"/>
      <c r="DJ361" s="488"/>
      <c r="DK361" s="488"/>
      <c r="DL361" s="488"/>
      <c r="DM361" s="488"/>
      <c r="DN361" s="488"/>
      <c r="DO361" s="488"/>
      <c r="DP361" s="488"/>
      <c r="DQ361" s="488"/>
      <c r="DR361" s="488"/>
      <c r="DS361" s="488"/>
      <c r="DT361" s="488"/>
      <c r="DU361" s="488"/>
      <c r="DV361" s="488"/>
      <c r="DW361" s="488"/>
      <c r="DX361" s="488"/>
      <c r="DY361" s="488"/>
      <c r="DZ361" s="488"/>
      <c r="EA361" s="488"/>
      <c r="EB361" s="488"/>
      <c r="EC361" s="488"/>
      <c r="ED361" s="488"/>
      <c r="EE361" s="488"/>
      <c r="EF361" s="488"/>
      <c r="EG361" s="488"/>
      <c r="EH361" s="489"/>
    </row>
    <row r="362" spans="1:138" s="490" customFormat="1" ht="18" customHeight="1">
      <c r="A362" s="628">
        <v>354</v>
      </c>
      <c r="B362" s="470" t="s">
        <v>1900</v>
      </c>
      <c r="C362" s="468" t="s">
        <v>648</v>
      </c>
      <c r="D362" s="469">
        <v>1000</v>
      </c>
      <c r="E362" s="381" t="s">
        <v>1910</v>
      </c>
      <c r="F362" s="469" t="s">
        <v>1911</v>
      </c>
      <c r="G362" s="381" t="s">
        <v>1912</v>
      </c>
      <c r="H362" s="470" t="s">
        <v>979</v>
      </c>
      <c r="I362" s="468"/>
      <c r="J362" s="468"/>
      <c r="K362" s="471"/>
      <c r="L362" s="468"/>
      <c r="M362" s="488"/>
      <c r="N362" s="488"/>
      <c r="O362" s="488"/>
      <c r="P362" s="488"/>
      <c r="Q362" s="488"/>
      <c r="R362" s="488"/>
      <c r="S362" s="488"/>
      <c r="T362" s="488"/>
      <c r="U362" s="488"/>
      <c r="V362" s="488"/>
      <c r="W362" s="488"/>
      <c r="X362" s="488"/>
      <c r="Y362" s="488"/>
      <c r="Z362" s="488"/>
      <c r="AA362" s="488"/>
      <c r="AB362" s="488"/>
      <c r="AC362" s="488"/>
      <c r="AD362" s="488"/>
      <c r="AE362" s="488"/>
      <c r="AF362" s="488"/>
      <c r="AG362" s="488"/>
      <c r="AH362" s="488"/>
      <c r="AI362" s="488"/>
      <c r="AJ362" s="488"/>
      <c r="AK362" s="488"/>
      <c r="AL362" s="488"/>
      <c r="AM362" s="488"/>
      <c r="AN362" s="488"/>
      <c r="AO362" s="488"/>
      <c r="AP362" s="488"/>
      <c r="AQ362" s="488"/>
      <c r="AR362" s="488"/>
      <c r="AS362" s="488"/>
      <c r="AT362" s="488"/>
      <c r="AU362" s="488"/>
      <c r="AV362" s="488"/>
      <c r="AW362" s="488"/>
      <c r="AX362" s="488"/>
      <c r="AY362" s="488"/>
      <c r="AZ362" s="488"/>
      <c r="BA362" s="488"/>
      <c r="BB362" s="488"/>
      <c r="BC362" s="488"/>
      <c r="BD362" s="488"/>
      <c r="BE362" s="488"/>
      <c r="BF362" s="488"/>
      <c r="BG362" s="488"/>
      <c r="BH362" s="488"/>
      <c r="BI362" s="488"/>
      <c r="BJ362" s="488"/>
      <c r="BK362" s="488"/>
      <c r="BL362" s="488"/>
      <c r="BM362" s="488"/>
      <c r="BN362" s="488"/>
      <c r="BO362" s="488"/>
      <c r="BP362" s="488"/>
      <c r="BQ362" s="488"/>
      <c r="BR362" s="488"/>
      <c r="BS362" s="488"/>
      <c r="BT362" s="488"/>
      <c r="BU362" s="488"/>
      <c r="BV362" s="488"/>
      <c r="BW362" s="488"/>
      <c r="BX362" s="488"/>
      <c r="BY362" s="488"/>
      <c r="BZ362" s="488"/>
      <c r="CA362" s="488"/>
      <c r="CB362" s="488"/>
      <c r="CC362" s="488"/>
      <c r="CD362" s="488"/>
      <c r="CE362" s="488"/>
      <c r="CF362" s="488"/>
      <c r="CG362" s="488"/>
      <c r="CH362" s="488"/>
      <c r="CI362" s="488"/>
      <c r="CJ362" s="488"/>
      <c r="CK362" s="488"/>
      <c r="CL362" s="488"/>
      <c r="CM362" s="488"/>
      <c r="CN362" s="488"/>
      <c r="CO362" s="488"/>
      <c r="CP362" s="488"/>
      <c r="CQ362" s="488"/>
      <c r="CR362" s="488"/>
      <c r="CS362" s="488"/>
      <c r="CT362" s="488"/>
      <c r="CU362" s="488"/>
      <c r="CV362" s="488"/>
      <c r="CW362" s="488"/>
      <c r="CX362" s="488"/>
      <c r="CY362" s="488"/>
      <c r="CZ362" s="488"/>
      <c r="DA362" s="488"/>
      <c r="DB362" s="488"/>
      <c r="DC362" s="488"/>
      <c r="DD362" s="488"/>
      <c r="DE362" s="488"/>
      <c r="DF362" s="488"/>
      <c r="DG362" s="488"/>
      <c r="DH362" s="488"/>
      <c r="DI362" s="488"/>
      <c r="DJ362" s="488"/>
      <c r="DK362" s="488"/>
      <c r="DL362" s="488"/>
      <c r="DM362" s="488"/>
      <c r="DN362" s="488"/>
      <c r="DO362" s="488"/>
      <c r="DP362" s="488"/>
      <c r="DQ362" s="488"/>
      <c r="DR362" s="488"/>
      <c r="DS362" s="488"/>
      <c r="DT362" s="488"/>
      <c r="DU362" s="488"/>
      <c r="DV362" s="488"/>
      <c r="DW362" s="488"/>
      <c r="DX362" s="488"/>
      <c r="DY362" s="488"/>
      <c r="DZ362" s="488"/>
      <c r="EA362" s="488"/>
      <c r="EB362" s="488"/>
      <c r="EC362" s="488"/>
      <c r="ED362" s="488"/>
      <c r="EE362" s="488"/>
      <c r="EF362" s="488"/>
      <c r="EG362" s="488"/>
      <c r="EH362" s="489"/>
    </row>
    <row r="363" spans="1:138" s="490" customFormat="1" ht="18" customHeight="1">
      <c r="A363" s="628">
        <v>355</v>
      </c>
      <c r="B363" s="470" t="s">
        <v>1900</v>
      </c>
      <c r="C363" s="468" t="s">
        <v>648</v>
      </c>
      <c r="D363" s="469">
        <v>1695</v>
      </c>
      <c r="E363" s="381" t="s">
        <v>1743</v>
      </c>
      <c r="F363" s="469" t="s">
        <v>1744</v>
      </c>
      <c r="G363" s="381" t="s">
        <v>1745</v>
      </c>
      <c r="H363" s="470" t="s">
        <v>983</v>
      </c>
      <c r="I363" s="468"/>
      <c r="J363" s="468"/>
      <c r="K363" s="471"/>
      <c r="L363" s="468"/>
      <c r="M363" s="488"/>
      <c r="N363" s="488"/>
      <c r="O363" s="488"/>
      <c r="P363" s="488"/>
      <c r="Q363" s="488"/>
      <c r="R363" s="488"/>
      <c r="S363" s="488"/>
      <c r="T363" s="488"/>
      <c r="U363" s="488"/>
      <c r="V363" s="488"/>
      <c r="W363" s="488"/>
      <c r="X363" s="488"/>
      <c r="Y363" s="488"/>
      <c r="Z363" s="488"/>
      <c r="AA363" s="488"/>
      <c r="AB363" s="488"/>
      <c r="AC363" s="488"/>
      <c r="AD363" s="488"/>
      <c r="AE363" s="488"/>
      <c r="AF363" s="488"/>
      <c r="AG363" s="488"/>
      <c r="AH363" s="488"/>
      <c r="AI363" s="488"/>
      <c r="AJ363" s="488"/>
      <c r="AK363" s="488"/>
      <c r="AL363" s="488"/>
      <c r="AM363" s="488"/>
      <c r="AN363" s="488"/>
      <c r="AO363" s="488"/>
      <c r="AP363" s="488"/>
      <c r="AQ363" s="488"/>
      <c r="AR363" s="488"/>
      <c r="AS363" s="488"/>
      <c r="AT363" s="488"/>
      <c r="AU363" s="488"/>
      <c r="AV363" s="488"/>
      <c r="AW363" s="488"/>
      <c r="AX363" s="488"/>
      <c r="AY363" s="488"/>
      <c r="AZ363" s="488"/>
      <c r="BA363" s="488"/>
      <c r="BB363" s="488"/>
      <c r="BC363" s="488"/>
      <c r="BD363" s="488"/>
      <c r="BE363" s="488"/>
      <c r="BF363" s="488"/>
      <c r="BG363" s="488"/>
      <c r="BH363" s="488"/>
      <c r="BI363" s="488"/>
      <c r="BJ363" s="488"/>
      <c r="BK363" s="488"/>
      <c r="BL363" s="488"/>
      <c r="BM363" s="488"/>
      <c r="BN363" s="488"/>
      <c r="BO363" s="488"/>
      <c r="BP363" s="488"/>
      <c r="BQ363" s="488"/>
      <c r="BR363" s="488"/>
      <c r="BS363" s="488"/>
      <c r="BT363" s="488"/>
      <c r="BU363" s="488"/>
      <c r="BV363" s="488"/>
      <c r="BW363" s="488"/>
      <c r="BX363" s="488"/>
      <c r="BY363" s="488"/>
      <c r="BZ363" s="488"/>
      <c r="CA363" s="488"/>
      <c r="CB363" s="488"/>
      <c r="CC363" s="488"/>
      <c r="CD363" s="488"/>
      <c r="CE363" s="488"/>
      <c r="CF363" s="488"/>
      <c r="CG363" s="488"/>
      <c r="CH363" s="488"/>
      <c r="CI363" s="488"/>
      <c r="CJ363" s="488"/>
      <c r="CK363" s="488"/>
      <c r="CL363" s="488"/>
      <c r="CM363" s="488"/>
      <c r="CN363" s="488"/>
      <c r="CO363" s="488"/>
      <c r="CP363" s="488"/>
      <c r="CQ363" s="488"/>
      <c r="CR363" s="488"/>
      <c r="CS363" s="488"/>
      <c r="CT363" s="488"/>
      <c r="CU363" s="488"/>
      <c r="CV363" s="488"/>
      <c r="CW363" s="488"/>
      <c r="CX363" s="488"/>
      <c r="CY363" s="488"/>
      <c r="CZ363" s="488"/>
      <c r="DA363" s="488"/>
      <c r="DB363" s="488"/>
      <c r="DC363" s="488"/>
      <c r="DD363" s="488"/>
      <c r="DE363" s="488"/>
      <c r="DF363" s="488"/>
      <c r="DG363" s="488"/>
      <c r="DH363" s="488"/>
      <c r="DI363" s="488"/>
      <c r="DJ363" s="488"/>
      <c r="DK363" s="488"/>
      <c r="DL363" s="488"/>
      <c r="DM363" s="488"/>
      <c r="DN363" s="488"/>
      <c r="DO363" s="488"/>
      <c r="DP363" s="488"/>
      <c r="DQ363" s="488"/>
      <c r="DR363" s="488"/>
      <c r="DS363" s="488"/>
      <c r="DT363" s="488"/>
      <c r="DU363" s="488"/>
      <c r="DV363" s="488"/>
      <c r="DW363" s="488"/>
      <c r="DX363" s="488"/>
      <c r="DY363" s="488"/>
      <c r="DZ363" s="488"/>
      <c r="EA363" s="488"/>
      <c r="EB363" s="488"/>
      <c r="EC363" s="488"/>
      <c r="ED363" s="488"/>
      <c r="EE363" s="488"/>
      <c r="EF363" s="488"/>
      <c r="EG363" s="488"/>
      <c r="EH363" s="489"/>
    </row>
    <row r="364" spans="1:138" s="490" customFormat="1" ht="18" customHeight="1">
      <c r="A364" s="628">
        <v>356</v>
      </c>
      <c r="B364" s="470" t="s">
        <v>1900</v>
      </c>
      <c r="C364" s="468" t="s">
        <v>648</v>
      </c>
      <c r="D364" s="469">
        <v>3000</v>
      </c>
      <c r="E364" s="381" t="s">
        <v>1913</v>
      </c>
      <c r="F364" s="469" t="s">
        <v>1914</v>
      </c>
      <c r="G364" s="381" t="s">
        <v>1915</v>
      </c>
      <c r="H364" s="470" t="s">
        <v>979</v>
      </c>
      <c r="I364" s="468"/>
      <c r="J364" s="468"/>
      <c r="K364" s="471"/>
      <c r="L364" s="468"/>
      <c r="M364" s="488"/>
      <c r="N364" s="488"/>
      <c r="O364" s="488"/>
      <c r="P364" s="488"/>
      <c r="Q364" s="488"/>
      <c r="R364" s="488"/>
      <c r="S364" s="488"/>
      <c r="T364" s="488"/>
      <c r="U364" s="488"/>
      <c r="V364" s="488"/>
      <c r="W364" s="488"/>
      <c r="X364" s="488"/>
      <c r="Y364" s="488"/>
      <c r="Z364" s="488"/>
      <c r="AA364" s="488"/>
      <c r="AB364" s="488"/>
      <c r="AC364" s="488"/>
      <c r="AD364" s="488"/>
      <c r="AE364" s="488"/>
      <c r="AF364" s="488"/>
      <c r="AG364" s="488"/>
      <c r="AH364" s="488"/>
      <c r="AI364" s="488"/>
      <c r="AJ364" s="488"/>
      <c r="AK364" s="488"/>
      <c r="AL364" s="488"/>
      <c r="AM364" s="488"/>
      <c r="AN364" s="488"/>
      <c r="AO364" s="488"/>
      <c r="AP364" s="488"/>
      <c r="AQ364" s="488"/>
      <c r="AR364" s="488"/>
      <c r="AS364" s="488"/>
      <c r="AT364" s="488"/>
      <c r="AU364" s="488"/>
      <c r="AV364" s="488"/>
      <c r="AW364" s="488"/>
      <c r="AX364" s="488"/>
      <c r="AY364" s="488"/>
      <c r="AZ364" s="488"/>
      <c r="BA364" s="488"/>
      <c r="BB364" s="488"/>
      <c r="BC364" s="488"/>
      <c r="BD364" s="488"/>
      <c r="BE364" s="488"/>
      <c r="BF364" s="488"/>
      <c r="BG364" s="488"/>
      <c r="BH364" s="488"/>
      <c r="BI364" s="488"/>
      <c r="BJ364" s="488"/>
      <c r="BK364" s="488"/>
      <c r="BL364" s="488"/>
      <c r="BM364" s="488"/>
      <c r="BN364" s="488"/>
      <c r="BO364" s="488"/>
      <c r="BP364" s="488"/>
      <c r="BQ364" s="488"/>
      <c r="BR364" s="488"/>
      <c r="BS364" s="488"/>
      <c r="BT364" s="488"/>
      <c r="BU364" s="488"/>
      <c r="BV364" s="488"/>
      <c r="BW364" s="488"/>
      <c r="BX364" s="488"/>
      <c r="BY364" s="488"/>
      <c r="BZ364" s="488"/>
      <c r="CA364" s="488"/>
      <c r="CB364" s="488"/>
      <c r="CC364" s="488"/>
      <c r="CD364" s="488"/>
      <c r="CE364" s="488"/>
      <c r="CF364" s="488"/>
      <c r="CG364" s="488"/>
      <c r="CH364" s="488"/>
      <c r="CI364" s="488"/>
      <c r="CJ364" s="488"/>
      <c r="CK364" s="488"/>
      <c r="CL364" s="488"/>
      <c r="CM364" s="488"/>
      <c r="CN364" s="488"/>
      <c r="CO364" s="488"/>
      <c r="CP364" s="488"/>
      <c r="CQ364" s="488"/>
      <c r="CR364" s="488"/>
      <c r="CS364" s="488"/>
      <c r="CT364" s="488"/>
      <c r="CU364" s="488"/>
      <c r="CV364" s="488"/>
      <c r="CW364" s="488"/>
      <c r="CX364" s="488"/>
      <c r="CY364" s="488"/>
      <c r="CZ364" s="488"/>
      <c r="DA364" s="488"/>
      <c r="DB364" s="488"/>
      <c r="DC364" s="488"/>
      <c r="DD364" s="488"/>
      <c r="DE364" s="488"/>
      <c r="DF364" s="488"/>
      <c r="DG364" s="488"/>
      <c r="DH364" s="488"/>
      <c r="DI364" s="488"/>
      <c r="DJ364" s="488"/>
      <c r="DK364" s="488"/>
      <c r="DL364" s="488"/>
      <c r="DM364" s="488"/>
      <c r="DN364" s="488"/>
      <c r="DO364" s="488"/>
      <c r="DP364" s="488"/>
      <c r="DQ364" s="488"/>
      <c r="DR364" s="488"/>
      <c r="DS364" s="488"/>
      <c r="DT364" s="488"/>
      <c r="DU364" s="488"/>
      <c r="DV364" s="488"/>
      <c r="DW364" s="488"/>
      <c r="DX364" s="488"/>
      <c r="DY364" s="488"/>
      <c r="DZ364" s="488"/>
      <c r="EA364" s="488"/>
      <c r="EB364" s="488"/>
      <c r="EC364" s="488"/>
      <c r="ED364" s="488"/>
      <c r="EE364" s="488"/>
      <c r="EF364" s="488"/>
      <c r="EG364" s="488"/>
      <c r="EH364" s="489"/>
    </row>
    <row r="365" spans="1:138" s="490" customFormat="1" ht="18" customHeight="1">
      <c r="A365" s="628">
        <v>357</v>
      </c>
      <c r="B365" s="470" t="s">
        <v>1900</v>
      </c>
      <c r="C365" s="468" t="s">
        <v>648</v>
      </c>
      <c r="D365" s="469">
        <v>9985</v>
      </c>
      <c r="E365" s="381" t="s">
        <v>1916</v>
      </c>
      <c r="F365" s="469" t="s">
        <v>1917</v>
      </c>
      <c r="G365" s="381" t="s">
        <v>1918</v>
      </c>
      <c r="H365" s="470" t="s">
        <v>1919</v>
      </c>
      <c r="I365" s="468"/>
      <c r="J365" s="468"/>
      <c r="K365" s="471"/>
      <c r="L365" s="468"/>
      <c r="M365" s="488"/>
      <c r="N365" s="488"/>
      <c r="O365" s="488"/>
      <c r="P365" s="488"/>
      <c r="Q365" s="488"/>
      <c r="R365" s="488"/>
      <c r="S365" s="488"/>
      <c r="T365" s="488"/>
      <c r="U365" s="488"/>
      <c r="V365" s="488"/>
      <c r="W365" s="488"/>
      <c r="X365" s="488"/>
      <c r="Y365" s="488"/>
      <c r="Z365" s="488"/>
      <c r="AA365" s="488"/>
      <c r="AB365" s="488"/>
      <c r="AC365" s="488"/>
      <c r="AD365" s="488"/>
      <c r="AE365" s="488"/>
      <c r="AF365" s="488"/>
      <c r="AG365" s="488"/>
      <c r="AH365" s="488"/>
      <c r="AI365" s="488"/>
      <c r="AJ365" s="488"/>
      <c r="AK365" s="488"/>
      <c r="AL365" s="488"/>
      <c r="AM365" s="488"/>
      <c r="AN365" s="488"/>
      <c r="AO365" s="488"/>
      <c r="AP365" s="488"/>
      <c r="AQ365" s="488"/>
      <c r="AR365" s="488"/>
      <c r="AS365" s="488"/>
      <c r="AT365" s="488"/>
      <c r="AU365" s="488"/>
      <c r="AV365" s="488"/>
      <c r="AW365" s="488"/>
      <c r="AX365" s="488"/>
      <c r="AY365" s="488"/>
      <c r="AZ365" s="488"/>
      <c r="BA365" s="488"/>
      <c r="BB365" s="488"/>
      <c r="BC365" s="488"/>
      <c r="BD365" s="488"/>
      <c r="BE365" s="488"/>
      <c r="BF365" s="488"/>
      <c r="BG365" s="488"/>
      <c r="BH365" s="488"/>
      <c r="BI365" s="488"/>
      <c r="BJ365" s="488"/>
      <c r="BK365" s="488"/>
      <c r="BL365" s="488"/>
      <c r="BM365" s="488"/>
      <c r="BN365" s="488"/>
      <c r="BO365" s="488"/>
      <c r="BP365" s="488"/>
      <c r="BQ365" s="488"/>
      <c r="BR365" s="488"/>
      <c r="BS365" s="488"/>
      <c r="BT365" s="488"/>
      <c r="BU365" s="488"/>
      <c r="BV365" s="488"/>
      <c r="BW365" s="488"/>
      <c r="BX365" s="488"/>
      <c r="BY365" s="488"/>
      <c r="BZ365" s="488"/>
      <c r="CA365" s="488"/>
      <c r="CB365" s="488"/>
      <c r="CC365" s="488"/>
      <c r="CD365" s="488"/>
      <c r="CE365" s="488"/>
      <c r="CF365" s="488"/>
      <c r="CG365" s="488"/>
      <c r="CH365" s="488"/>
      <c r="CI365" s="488"/>
      <c r="CJ365" s="488"/>
      <c r="CK365" s="488"/>
      <c r="CL365" s="488"/>
      <c r="CM365" s="488"/>
      <c r="CN365" s="488"/>
      <c r="CO365" s="488"/>
      <c r="CP365" s="488"/>
      <c r="CQ365" s="488"/>
      <c r="CR365" s="488"/>
      <c r="CS365" s="488"/>
      <c r="CT365" s="488"/>
      <c r="CU365" s="488"/>
      <c r="CV365" s="488"/>
      <c r="CW365" s="488"/>
      <c r="CX365" s="488"/>
      <c r="CY365" s="488"/>
      <c r="CZ365" s="488"/>
      <c r="DA365" s="488"/>
      <c r="DB365" s="488"/>
      <c r="DC365" s="488"/>
      <c r="DD365" s="488"/>
      <c r="DE365" s="488"/>
      <c r="DF365" s="488"/>
      <c r="DG365" s="488"/>
      <c r="DH365" s="488"/>
      <c r="DI365" s="488"/>
      <c r="DJ365" s="488"/>
      <c r="DK365" s="488"/>
      <c r="DL365" s="488"/>
      <c r="DM365" s="488"/>
      <c r="DN365" s="488"/>
      <c r="DO365" s="488"/>
      <c r="DP365" s="488"/>
      <c r="DQ365" s="488"/>
      <c r="DR365" s="488"/>
      <c r="DS365" s="488"/>
      <c r="DT365" s="488"/>
      <c r="DU365" s="488"/>
      <c r="DV365" s="488"/>
      <c r="DW365" s="488"/>
      <c r="DX365" s="488"/>
      <c r="DY365" s="488"/>
      <c r="DZ365" s="488"/>
      <c r="EA365" s="488"/>
      <c r="EB365" s="488"/>
      <c r="EC365" s="488"/>
      <c r="ED365" s="488"/>
      <c r="EE365" s="488"/>
      <c r="EF365" s="488"/>
      <c r="EG365" s="488"/>
      <c r="EH365" s="489"/>
    </row>
    <row r="366" spans="1:138" s="490" customFormat="1" ht="18" customHeight="1">
      <c r="A366" s="628">
        <v>358</v>
      </c>
      <c r="B366" s="470" t="s">
        <v>1900</v>
      </c>
      <c r="C366" s="468" t="s">
        <v>648</v>
      </c>
      <c r="D366" s="469">
        <v>10000</v>
      </c>
      <c r="E366" s="381" t="s">
        <v>1920</v>
      </c>
      <c r="F366" s="469" t="s">
        <v>1921</v>
      </c>
      <c r="G366" s="381" t="s">
        <v>1922</v>
      </c>
      <c r="H366" s="470" t="s">
        <v>979</v>
      </c>
      <c r="I366" s="468"/>
      <c r="J366" s="468"/>
      <c r="K366" s="471"/>
      <c r="L366" s="468"/>
      <c r="M366" s="488"/>
      <c r="N366" s="488"/>
      <c r="O366" s="488"/>
      <c r="P366" s="488"/>
      <c r="Q366" s="488"/>
      <c r="R366" s="488"/>
      <c r="S366" s="488"/>
      <c r="T366" s="488"/>
      <c r="U366" s="488"/>
      <c r="V366" s="488"/>
      <c r="W366" s="488"/>
      <c r="X366" s="488"/>
      <c r="Y366" s="488"/>
      <c r="Z366" s="488"/>
      <c r="AA366" s="488"/>
      <c r="AB366" s="488"/>
      <c r="AC366" s="488"/>
      <c r="AD366" s="488"/>
      <c r="AE366" s="488"/>
      <c r="AF366" s="488"/>
      <c r="AG366" s="488"/>
      <c r="AH366" s="488"/>
      <c r="AI366" s="488"/>
      <c r="AJ366" s="488"/>
      <c r="AK366" s="488"/>
      <c r="AL366" s="488"/>
      <c r="AM366" s="488"/>
      <c r="AN366" s="488"/>
      <c r="AO366" s="488"/>
      <c r="AP366" s="488"/>
      <c r="AQ366" s="488"/>
      <c r="AR366" s="488"/>
      <c r="AS366" s="488"/>
      <c r="AT366" s="488"/>
      <c r="AU366" s="488"/>
      <c r="AV366" s="488"/>
      <c r="AW366" s="488"/>
      <c r="AX366" s="488"/>
      <c r="AY366" s="488"/>
      <c r="AZ366" s="488"/>
      <c r="BA366" s="488"/>
      <c r="BB366" s="488"/>
      <c r="BC366" s="488"/>
      <c r="BD366" s="488"/>
      <c r="BE366" s="488"/>
      <c r="BF366" s="488"/>
      <c r="BG366" s="488"/>
      <c r="BH366" s="488"/>
      <c r="BI366" s="488"/>
      <c r="BJ366" s="488"/>
      <c r="BK366" s="488"/>
      <c r="BL366" s="488"/>
      <c r="BM366" s="488"/>
      <c r="BN366" s="488"/>
      <c r="BO366" s="488"/>
      <c r="BP366" s="488"/>
      <c r="BQ366" s="488"/>
      <c r="BR366" s="488"/>
      <c r="BS366" s="488"/>
      <c r="BT366" s="488"/>
      <c r="BU366" s="488"/>
      <c r="BV366" s="488"/>
      <c r="BW366" s="488"/>
      <c r="BX366" s="488"/>
      <c r="BY366" s="488"/>
      <c r="BZ366" s="488"/>
      <c r="CA366" s="488"/>
      <c r="CB366" s="488"/>
      <c r="CC366" s="488"/>
      <c r="CD366" s="488"/>
      <c r="CE366" s="488"/>
      <c r="CF366" s="488"/>
      <c r="CG366" s="488"/>
      <c r="CH366" s="488"/>
      <c r="CI366" s="488"/>
      <c r="CJ366" s="488"/>
      <c r="CK366" s="488"/>
      <c r="CL366" s="488"/>
      <c r="CM366" s="488"/>
      <c r="CN366" s="488"/>
      <c r="CO366" s="488"/>
      <c r="CP366" s="488"/>
      <c r="CQ366" s="488"/>
      <c r="CR366" s="488"/>
      <c r="CS366" s="488"/>
      <c r="CT366" s="488"/>
      <c r="CU366" s="488"/>
      <c r="CV366" s="488"/>
      <c r="CW366" s="488"/>
      <c r="CX366" s="488"/>
      <c r="CY366" s="488"/>
      <c r="CZ366" s="488"/>
      <c r="DA366" s="488"/>
      <c r="DB366" s="488"/>
      <c r="DC366" s="488"/>
      <c r="DD366" s="488"/>
      <c r="DE366" s="488"/>
      <c r="DF366" s="488"/>
      <c r="DG366" s="488"/>
      <c r="DH366" s="488"/>
      <c r="DI366" s="488"/>
      <c r="DJ366" s="488"/>
      <c r="DK366" s="488"/>
      <c r="DL366" s="488"/>
      <c r="DM366" s="488"/>
      <c r="DN366" s="488"/>
      <c r="DO366" s="488"/>
      <c r="DP366" s="488"/>
      <c r="DQ366" s="488"/>
      <c r="DR366" s="488"/>
      <c r="DS366" s="488"/>
      <c r="DT366" s="488"/>
      <c r="DU366" s="488"/>
      <c r="DV366" s="488"/>
      <c r="DW366" s="488"/>
      <c r="DX366" s="488"/>
      <c r="DY366" s="488"/>
      <c r="DZ366" s="488"/>
      <c r="EA366" s="488"/>
      <c r="EB366" s="488"/>
      <c r="EC366" s="488"/>
      <c r="ED366" s="488"/>
      <c r="EE366" s="488"/>
      <c r="EF366" s="488"/>
      <c r="EG366" s="488"/>
      <c r="EH366" s="489"/>
    </row>
    <row r="367" spans="1:138" s="490" customFormat="1" ht="18" customHeight="1">
      <c r="A367" s="628">
        <v>359</v>
      </c>
      <c r="B367" s="470" t="s">
        <v>1900</v>
      </c>
      <c r="C367" s="468" t="s">
        <v>648</v>
      </c>
      <c r="D367" s="469">
        <v>25000</v>
      </c>
      <c r="E367" s="381" t="s">
        <v>1923</v>
      </c>
      <c r="F367" s="469" t="s">
        <v>1530</v>
      </c>
      <c r="G367" s="381" t="s">
        <v>1531</v>
      </c>
      <c r="H367" s="470" t="s">
        <v>983</v>
      </c>
      <c r="I367" s="468"/>
      <c r="J367" s="468"/>
      <c r="K367" s="471"/>
      <c r="L367" s="468"/>
      <c r="M367" s="488"/>
      <c r="N367" s="488"/>
      <c r="O367" s="488"/>
      <c r="P367" s="488"/>
      <c r="Q367" s="488"/>
      <c r="R367" s="488"/>
      <c r="S367" s="488"/>
      <c r="T367" s="488"/>
      <c r="U367" s="488"/>
      <c r="V367" s="488"/>
      <c r="W367" s="488"/>
      <c r="X367" s="488"/>
      <c r="Y367" s="488"/>
      <c r="Z367" s="488"/>
      <c r="AA367" s="488"/>
      <c r="AB367" s="488"/>
      <c r="AC367" s="488"/>
      <c r="AD367" s="488"/>
      <c r="AE367" s="488"/>
      <c r="AF367" s="488"/>
      <c r="AG367" s="488"/>
      <c r="AH367" s="488"/>
      <c r="AI367" s="488"/>
      <c r="AJ367" s="488"/>
      <c r="AK367" s="488"/>
      <c r="AL367" s="488"/>
      <c r="AM367" s="488"/>
      <c r="AN367" s="488"/>
      <c r="AO367" s="488"/>
      <c r="AP367" s="488"/>
      <c r="AQ367" s="488"/>
      <c r="AR367" s="488"/>
      <c r="AS367" s="488"/>
      <c r="AT367" s="488"/>
      <c r="AU367" s="488"/>
      <c r="AV367" s="488"/>
      <c r="AW367" s="488"/>
      <c r="AX367" s="488"/>
      <c r="AY367" s="488"/>
      <c r="AZ367" s="488"/>
      <c r="BA367" s="488"/>
      <c r="BB367" s="488"/>
      <c r="BC367" s="488"/>
      <c r="BD367" s="488"/>
      <c r="BE367" s="488"/>
      <c r="BF367" s="488"/>
      <c r="BG367" s="488"/>
      <c r="BH367" s="488"/>
      <c r="BI367" s="488"/>
      <c r="BJ367" s="488"/>
      <c r="BK367" s="488"/>
      <c r="BL367" s="488"/>
      <c r="BM367" s="488"/>
      <c r="BN367" s="488"/>
      <c r="BO367" s="488"/>
      <c r="BP367" s="488"/>
      <c r="BQ367" s="488"/>
      <c r="BR367" s="488"/>
      <c r="BS367" s="488"/>
      <c r="BT367" s="488"/>
      <c r="BU367" s="488"/>
      <c r="BV367" s="488"/>
      <c r="BW367" s="488"/>
      <c r="BX367" s="488"/>
      <c r="BY367" s="488"/>
      <c r="BZ367" s="488"/>
      <c r="CA367" s="488"/>
      <c r="CB367" s="488"/>
      <c r="CC367" s="488"/>
      <c r="CD367" s="488"/>
      <c r="CE367" s="488"/>
      <c r="CF367" s="488"/>
      <c r="CG367" s="488"/>
      <c r="CH367" s="488"/>
      <c r="CI367" s="488"/>
      <c r="CJ367" s="488"/>
      <c r="CK367" s="488"/>
      <c r="CL367" s="488"/>
      <c r="CM367" s="488"/>
      <c r="CN367" s="488"/>
      <c r="CO367" s="488"/>
      <c r="CP367" s="488"/>
      <c r="CQ367" s="488"/>
      <c r="CR367" s="488"/>
      <c r="CS367" s="488"/>
      <c r="CT367" s="488"/>
      <c r="CU367" s="488"/>
      <c r="CV367" s="488"/>
      <c r="CW367" s="488"/>
      <c r="CX367" s="488"/>
      <c r="CY367" s="488"/>
      <c r="CZ367" s="488"/>
      <c r="DA367" s="488"/>
      <c r="DB367" s="488"/>
      <c r="DC367" s="488"/>
      <c r="DD367" s="488"/>
      <c r="DE367" s="488"/>
      <c r="DF367" s="488"/>
      <c r="DG367" s="488"/>
      <c r="DH367" s="488"/>
      <c r="DI367" s="488"/>
      <c r="DJ367" s="488"/>
      <c r="DK367" s="488"/>
      <c r="DL367" s="488"/>
      <c r="DM367" s="488"/>
      <c r="DN367" s="488"/>
      <c r="DO367" s="488"/>
      <c r="DP367" s="488"/>
      <c r="DQ367" s="488"/>
      <c r="DR367" s="488"/>
      <c r="DS367" s="488"/>
      <c r="DT367" s="488"/>
      <c r="DU367" s="488"/>
      <c r="DV367" s="488"/>
      <c r="DW367" s="488"/>
      <c r="DX367" s="488"/>
      <c r="DY367" s="488"/>
      <c r="DZ367" s="488"/>
      <c r="EA367" s="488"/>
      <c r="EB367" s="488"/>
      <c r="EC367" s="488"/>
      <c r="ED367" s="488"/>
      <c r="EE367" s="488"/>
      <c r="EF367" s="488"/>
      <c r="EG367" s="488"/>
      <c r="EH367" s="489"/>
    </row>
    <row r="368" spans="1:138" s="490" customFormat="1" ht="18" customHeight="1">
      <c r="A368" s="628">
        <v>360</v>
      </c>
      <c r="B368" s="494" t="s">
        <v>1924</v>
      </c>
      <c r="C368" s="468" t="s">
        <v>580</v>
      </c>
      <c r="D368" s="494">
        <v>8000</v>
      </c>
      <c r="E368" s="485" t="s">
        <v>1925</v>
      </c>
      <c r="F368" s="487" t="s">
        <v>1926</v>
      </c>
      <c r="G368" s="479"/>
      <c r="H368" s="486"/>
      <c r="I368" s="432" t="s">
        <v>1927</v>
      </c>
      <c r="J368" s="344" t="s">
        <v>653</v>
      </c>
      <c r="K368" s="471"/>
      <c r="L368" s="468"/>
      <c r="M368" s="488"/>
      <c r="N368" s="488"/>
      <c r="O368" s="488"/>
      <c r="P368" s="488"/>
      <c r="Q368" s="488"/>
      <c r="R368" s="488"/>
      <c r="S368" s="488"/>
      <c r="T368" s="488"/>
      <c r="U368" s="488"/>
      <c r="V368" s="488"/>
      <c r="W368" s="488"/>
      <c r="X368" s="488"/>
      <c r="Y368" s="488"/>
      <c r="Z368" s="488"/>
      <c r="AA368" s="488"/>
      <c r="AB368" s="488"/>
      <c r="AC368" s="488"/>
      <c r="AD368" s="488"/>
      <c r="AE368" s="488"/>
      <c r="AF368" s="488"/>
      <c r="AG368" s="488"/>
      <c r="AH368" s="488"/>
      <c r="AI368" s="488"/>
      <c r="AJ368" s="488"/>
      <c r="AK368" s="488"/>
      <c r="AL368" s="488"/>
      <c r="AM368" s="488"/>
      <c r="AN368" s="488"/>
      <c r="AO368" s="488"/>
      <c r="AP368" s="488"/>
      <c r="AQ368" s="488"/>
      <c r="AR368" s="488"/>
      <c r="AS368" s="488"/>
      <c r="AT368" s="488"/>
      <c r="AU368" s="488"/>
      <c r="AV368" s="488"/>
      <c r="AW368" s="488"/>
      <c r="AX368" s="488"/>
      <c r="AY368" s="488"/>
      <c r="AZ368" s="488"/>
      <c r="BA368" s="488"/>
      <c r="BB368" s="488"/>
      <c r="BC368" s="488"/>
      <c r="BD368" s="488"/>
      <c r="BE368" s="488"/>
      <c r="BF368" s="488"/>
      <c r="BG368" s="488"/>
      <c r="BH368" s="488"/>
      <c r="BI368" s="488"/>
      <c r="BJ368" s="488"/>
      <c r="BK368" s="488"/>
      <c r="BL368" s="488"/>
      <c r="BM368" s="488"/>
      <c r="BN368" s="488"/>
      <c r="BO368" s="488"/>
      <c r="BP368" s="488"/>
      <c r="BQ368" s="488"/>
      <c r="BR368" s="488"/>
      <c r="BS368" s="488"/>
      <c r="BT368" s="488"/>
      <c r="BU368" s="488"/>
      <c r="BV368" s="488"/>
      <c r="BW368" s="488"/>
      <c r="BX368" s="488"/>
      <c r="BY368" s="488"/>
      <c r="BZ368" s="488"/>
      <c r="CA368" s="488"/>
      <c r="CB368" s="488"/>
      <c r="CC368" s="488"/>
      <c r="CD368" s="488"/>
      <c r="CE368" s="488"/>
      <c r="CF368" s="488"/>
      <c r="CG368" s="488"/>
      <c r="CH368" s="488"/>
      <c r="CI368" s="488"/>
      <c r="CJ368" s="488"/>
      <c r="CK368" s="488"/>
      <c r="CL368" s="488"/>
      <c r="CM368" s="488"/>
      <c r="CN368" s="488"/>
      <c r="CO368" s="488"/>
      <c r="CP368" s="488"/>
      <c r="CQ368" s="488"/>
      <c r="CR368" s="488"/>
      <c r="CS368" s="488"/>
      <c r="CT368" s="488"/>
      <c r="CU368" s="488"/>
      <c r="CV368" s="488"/>
      <c r="CW368" s="488"/>
      <c r="CX368" s="488"/>
      <c r="CY368" s="488"/>
      <c r="CZ368" s="488"/>
      <c r="DA368" s="488"/>
      <c r="DB368" s="488"/>
      <c r="DC368" s="488"/>
      <c r="DD368" s="488"/>
      <c r="DE368" s="488"/>
      <c r="DF368" s="488"/>
      <c r="DG368" s="488"/>
      <c r="DH368" s="488"/>
      <c r="DI368" s="488"/>
      <c r="DJ368" s="488"/>
      <c r="DK368" s="488"/>
      <c r="DL368" s="488"/>
      <c r="DM368" s="488"/>
      <c r="DN368" s="488"/>
      <c r="DO368" s="488"/>
      <c r="DP368" s="488"/>
      <c r="DQ368" s="488"/>
      <c r="DR368" s="488"/>
      <c r="DS368" s="488"/>
      <c r="DT368" s="488"/>
      <c r="DU368" s="488"/>
      <c r="DV368" s="488"/>
      <c r="DW368" s="488"/>
      <c r="DX368" s="488"/>
      <c r="DY368" s="488"/>
      <c r="DZ368" s="488"/>
      <c r="EA368" s="488"/>
      <c r="EB368" s="488"/>
      <c r="EC368" s="488"/>
      <c r="ED368" s="488"/>
      <c r="EE368" s="488"/>
      <c r="EF368" s="488"/>
      <c r="EG368" s="488"/>
      <c r="EH368" s="489"/>
    </row>
    <row r="369" spans="1:138" s="490" customFormat="1" ht="18" customHeight="1">
      <c r="A369" s="628">
        <v>361</v>
      </c>
      <c r="B369" s="494" t="s">
        <v>1924</v>
      </c>
      <c r="C369" s="468" t="s">
        <v>580</v>
      </c>
      <c r="D369" s="494">
        <v>600</v>
      </c>
      <c r="E369" s="485" t="s">
        <v>1928</v>
      </c>
      <c r="F369" s="487" t="s">
        <v>1929</v>
      </c>
      <c r="G369" s="479"/>
      <c r="H369" s="486"/>
      <c r="I369" s="432" t="s">
        <v>1930</v>
      </c>
      <c r="J369" s="344" t="s">
        <v>1931</v>
      </c>
      <c r="K369" s="471"/>
      <c r="L369" s="468"/>
      <c r="M369" s="488"/>
      <c r="N369" s="488"/>
      <c r="O369" s="488"/>
      <c r="P369" s="488"/>
      <c r="Q369" s="488"/>
      <c r="R369" s="488"/>
      <c r="S369" s="488"/>
      <c r="T369" s="488"/>
      <c r="U369" s="488"/>
      <c r="V369" s="488"/>
      <c r="W369" s="488"/>
      <c r="X369" s="488"/>
      <c r="Y369" s="488"/>
      <c r="Z369" s="488"/>
      <c r="AA369" s="488"/>
      <c r="AB369" s="488"/>
      <c r="AC369" s="488"/>
      <c r="AD369" s="488"/>
      <c r="AE369" s="488"/>
      <c r="AF369" s="488"/>
      <c r="AG369" s="488"/>
      <c r="AH369" s="488"/>
      <c r="AI369" s="488"/>
      <c r="AJ369" s="488"/>
      <c r="AK369" s="488"/>
      <c r="AL369" s="488"/>
      <c r="AM369" s="488"/>
      <c r="AN369" s="488"/>
      <c r="AO369" s="488"/>
      <c r="AP369" s="488"/>
      <c r="AQ369" s="488"/>
      <c r="AR369" s="488"/>
      <c r="AS369" s="488"/>
      <c r="AT369" s="488"/>
      <c r="AU369" s="488"/>
      <c r="AV369" s="488"/>
      <c r="AW369" s="488"/>
      <c r="AX369" s="488"/>
      <c r="AY369" s="488"/>
      <c r="AZ369" s="488"/>
      <c r="BA369" s="488"/>
      <c r="BB369" s="488"/>
      <c r="BC369" s="488"/>
      <c r="BD369" s="488"/>
      <c r="BE369" s="488"/>
      <c r="BF369" s="488"/>
      <c r="BG369" s="488"/>
      <c r="BH369" s="488"/>
      <c r="BI369" s="488"/>
      <c r="BJ369" s="488"/>
      <c r="BK369" s="488"/>
      <c r="BL369" s="488"/>
      <c r="BM369" s="488"/>
      <c r="BN369" s="488"/>
      <c r="BO369" s="488"/>
      <c r="BP369" s="488"/>
      <c r="BQ369" s="488"/>
      <c r="BR369" s="488"/>
      <c r="BS369" s="488"/>
      <c r="BT369" s="488"/>
      <c r="BU369" s="488"/>
      <c r="BV369" s="488"/>
      <c r="BW369" s="488"/>
      <c r="BX369" s="488"/>
      <c r="BY369" s="488"/>
      <c r="BZ369" s="488"/>
      <c r="CA369" s="488"/>
      <c r="CB369" s="488"/>
      <c r="CC369" s="488"/>
      <c r="CD369" s="488"/>
      <c r="CE369" s="488"/>
      <c r="CF369" s="488"/>
      <c r="CG369" s="488"/>
      <c r="CH369" s="488"/>
      <c r="CI369" s="488"/>
      <c r="CJ369" s="488"/>
      <c r="CK369" s="488"/>
      <c r="CL369" s="488"/>
      <c r="CM369" s="488"/>
      <c r="CN369" s="488"/>
      <c r="CO369" s="488"/>
      <c r="CP369" s="488"/>
      <c r="CQ369" s="488"/>
      <c r="CR369" s="488"/>
      <c r="CS369" s="488"/>
      <c r="CT369" s="488"/>
      <c r="CU369" s="488"/>
      <c r="CV369" s="488"/>
      <c r="CW369" s="488"/>
      <c r="CX369" s="488"/>
      <c r="CY369" s="488"/>
      <c r="CZ369" s="488"/>
      <c r="DA369" s="488"/>
      <c r="DB369" s="488"/>
      <c r="DC369" s="488"/>
      <c r="DD369" s="488"/>
      <c r="DE369" s="488"/>
      <c r="DF369" s="488"/>
      <c r="DG369" s="488"/>
      <c r="DH369" s="488"/>
      <c r="DI369" s="488"/>
      <c r="DJ369" s="488"/>
      <c r="DK369" s="488"/>
      <c r="DL369" s="488"/>
      <c r="DM369" s="488"/>
      <c r="DN369" s="488"/>
      <c r="DO369" s="488"/>
      <c r="DP369" s="488"/>
      <c r="DQ369" s="488"/>
      <c r="DR369" s="488"/>
      <c r="DS369" s="488"/>
      <c r="DT369" s="488"/>
      <c r="DU369" s="488"/>
      <c r="DV369" s="488"/>
      <c r="DW369" s="488"/>
      <c r="DX369" s="488"/>
      <c r="DY369" s="488"/>
      <c r="DZ369" s="488"/>
      <c r="EA369" s="488"/>
      <c r="EB369" s="488"/>
      <c r="EC369" s="488"/>
      <c r="ED369" s="488"/>
      <c r="EE369" s="488"/>
      <c r="EF369" s="488"/>
      <c r="EG369" s="488"/>
      <c r="EH369" s="489"/>
    </row>
    <row r="370" spans="1:138" s="490" customFormat="1" ht="18" customHeight="1">
      <c r="A370" s="628">
        <v>362</v>
      </c>
      <c r="B370" s="494" t="s">
        <v>1924</v>
      </c>
      <c r="C370" s="468" t="s">
        <v>580</v>
      </c>
      <c r="D370" s="494">
        <v>453.33</v>
      </c>
      <c r="E370" s="485" t="s">
        <v>1932</v>
      </c>
      <c r="F370" s="487" t="s">
        <v>1933</v>
      </c>
      <c r="G370" s="479"/>
      <c r="H370" s="486"/>
      <c r="I370" s="432" t="s">
        <v>1934</v>
      </c>
      <c r="J370" s="344" t="s">
        <v>1935</v>
      </c>
      <c r="K370" s="471"/>
      <c r="L370" s="468"/>
      <c r="M370" s="488"/>
      <c r="N370" s="488"/>
      <c r="O370" s="488"/>
      <c r="P370" s="488"/>
      <c r="Q370" s="488"/>
      <c r="R370" s="488"/>
      <c r="S370" s="488"/>
      <c r="T370" s="488"/>
      <c r="U370" s="488"/>
      <c r="V370" s="488"/>
      <c r="W370" s="488"/>
      <c r="X370" s="488"/>
      <c r="Y370" s="488"/>
      <c r="Z370" s="488"/>
      <c r="AA370" s="488"/>
      <c r="AB370" s="488"/>
      <c r="AC370" s="488"/>
      <c r="AD370" s="488"/>
      <c r="AE370" s="488"/>
      <c r="AF370" s="488"/>
      <c r="AG370" s="488"/>
      <c r="AH370" s="488"/>
      <c r="AI370" s="488"/>
      <c r="AJ370" s="488"/>
      <c r="AK370" s="488"/>
      <c r="AL370" s="488"/>
      <c r="AM370" s="488"/>
      <c r="AN370" s="488"/>
      <c r="AO370" s="488"/>
      <c r="AP370" s="488"/>
      <c r="AQ370" s="488"/>
      <c r="AR370" s="488"/>
      <c r="AS370" s="488"/>
      <c r="AT370" s="488"/>
      <c r="AU370" s="488"/>
      <c r="AV370" s="488"/>
      <c r="AW370" s="488"/>
      <c r="AX370" s="488"/>
      <c r="AY370" s="488"/>
      <c r="AZ370" s="488"/>
      <c r="BA370" s="488"/>
      <c r="BB370" s="488"/>
      <c r="BC370" s="488"/>
      <c r="BD370" s="488"/>
      <c r="BE370" s="488"/>
      <c r="BF370" s="488"/>
      <c r="BG370" s="488"/>
      <c r="BH370" s="488"/>
      <c r="BI370" s="488"/>
      <c r="BJ370" s="488"/>
      <c r="BK370" s="488"/>
      <c r="BL370" s="488"/>
      <c r="BM370" s="488"/>
      <c r="BN370" s="488"/>
      <c r="BO370" s="488"/>
      <c r="BP370" s="488"/>
      <c r="BQ370" s="488"/>
      <c r="BR370" s="488"/>
      <c r="BS370" s="488"/>
      <c r="BT370" s="488"/>
      <c r="BU370" s="488"/>
      <c r="BV370" s="488"/>
      <c r="BW370" s="488"/>
      <c r="BX370" s="488"/>
      <c r="BY370" s="488"/>
      <c r="BZ370" s="488"/>
      <c r="CA370" s="488"/>
      <c r="CB370" s="488"/>
      <c r="CC370" s="488"/>
      <c r="CD370" s="488"/>
      <c r="CE370" s="488"/>
      <c r="CF370" s="488"/>
      <c r="CG370" s="488"/>
      <c r="CH370" s="488"/>
      <c r="CI370" s="488"/>
      <c r="CJ370" s="488"/>
      <c r="CK370" s="488"/>
      <c r="CL370" s="488"/>
      <c r="CM370" s="488"/>
      <c r="CN370" s="488"/>
      <c r="CO370" s="488"/>
      <c r="CP370" s="488"/>
      <c r="CQ370" s="488"/>
      <c r="CR370" s="488"/>
      <c r="CS370" s="488"/>
      <c r="CT370" s="488"/>
      <c r="CU370" s="488"/>
      <c r="CV370" s="488"/>
      <c r="CW370" s="488"/>
      <c r="CX370" s="488"/>
      <c r="CY370" s="488"/>
      <c r="CZ370" s="488"/>
      <c r="DA370" s="488"/>
      <c r="DB370" s="488"/>
      <c r="DC370" s="488"/>
      <c r="DD370" s="488"/>
      <c r="DE370" s="488"/>
      <c r="DF370" s="488"/>
      <c r="DG370" s="488"/>
      <c r="DH370" s="488"/>
      <c r="DI370" s="488"/>
      <c r="DJ370" s="488"/>
      <c r="DK370" s="488"/>
      <c r="DL370" s="488"/>
      <c r="DM370" s="488"/>
      <c r="DN370" s="488"/>
      <c r="DO370" s="488"/>
      <c r="DP370" s="488"/>
      <c r="DQ370" s="488"/>
      <c r="DR370" s="488"/>
      <c r="DS370" s="488"/>
      <c r="DT370" s="488"/>
      <c r="DU370" s="488"/>
      <c r="DV370" s="488"/>
      <c r="DW370" s="488"/>
      <c r="DX370" s="488"/>
      <c r="DY370" s="488"/>
      <c r="DZ370" s="488"/>
      <c r="EA370" s="488"/>
      <c r="EB370" s="488"/>
      <c r="EC370" s="488"/>
      <c r="ED370" s="488"/>
      <c r="EE370" s="488"/>
      <c r="EF370" s="488"/>
      <c r="EG370" s="488"/>
      <c r="EH370" s="489"/>
    </row>
    <row r="371" spans="1:138" s="490" customFormat="1" ht="18" customHeight="1">
      <c r="A371" s="628">
        <v>363</v>
      </c>
      <c r="B371" s="494" t="s">
        <v>1936</v>
      </c>
      <c r="C371" s="468" t="s">
        <v>580</v>
      </c>
      <c r="D371" s="494">
        <v>1400</v>
      </c>
      <c r="E371" s="485" t="s">
        <v>1937</v>
      </c>
      <c r="F371" s="494" t="s">
        <v>1938</v>
      </c>
      <c r="G371" s="479"/>
      <c r="H371" s="486"/>
      <c r="I371" s="432" t="s">
        <v>1939</v>
      </c>
      <c r="J371" s="344" t="s">
        <v>653</v>
      </c>
      <c r="K371" s="471"/>
      <c r="L371" s="468"/>
      <c r="M371" s="488"/>
      <c r="N371" s="488"/>
      <c r="O371" s="488"/>
      <c r="P371" s="488"/>
      <c r="Q371" s="488"/>
      <c r="R371" s="488"/>
      <c r="S371" s="488"/>
      <c r="T371" s="488"/>
      <c r="U371" s="488"/>
      <c r="V371" s="488"/>
      <c r="W371" s="488"/>
      <c r="X371" s="488"/>
      <c r="Y371" s="488"/>
      <c r="Z371" s="488"/>
      <c r="AA371" s="488"/>
      <c r="AB371" s="488"/>
      <c r="AC371" s="488"/>
      <c r="AD371" s="488"/>
      <c r="AE371" s="488"/>
      <c r="AF371" s="488"/>
      <c r="AG371" s="488"/>
      <c r="AH371" s="488"/>
      <c r="AI371" s="488"/>
      <c r="AJ371" s="488"/>
      <c r="AK371" s="488"/>
      <c r="AL371" s="488"/>
      <c r="AM371" s="488"/>
      <c r="AN371" s="488"/>
      <c r="AO371" s="488"/>
      <c r="AP371" s="488"/>
      <c r="AQ371" s="488"/>
      <c r="AR371" s="488"/>
      <c r="AS371" s="488"/>
      <c r="AT371" s="488"/>
      <c r="AU371" s="488"/>
      <c r="AV371" s="488"/>
      <c r="AW371" s="488"/>
      <c r="AX371" s="488"/>
      <c r="AY371" s="488"/>
      <c r="AZ371" s="488"/>
      <c r="BA371" s="488"/>
      <c r="BB371" s="488"/>
      <c r="BC371" s="488"/>
      <c r="BD371" s="488"/>
      <c r="BE371" s="488"/>
      <c r="BF371" s="488"/>
      <c r="BG371" s="488"/>
      <c r="BH371" s="488"/>
      <c r="BI371" s="488"/>
      <c r="BJ371" s="488"/>
      <c r="BK371" s="488"/>
      <c r="BL371" s="488"/>
      <c r="BM371" s="488"/>
      <c r="BN371" s="488"/>
      <c r="BO371" s="488"/>
      <c r="BP371" s="488"/>
      <c r="BQ371" s="488"/>
      <c r="BR371" s="488"/>
      <c r="BS371" s="488"/>
      <c r="BT371" s="488"/>
      <c r="BU371" s="488"/>
      <c r="BV371" s="488"/>
      <c r="BW371" s="488"/>
      <c r="BX371" s="488"/>
      <c r="BY371" s="488"/>
      <c r="BZ371" s="488"/>
      <c r="CA371" s="488"/>
      <c r="CB371" s="488"/>
      <c r="CC371" s="488"/>
      <c r="CD371" s="488"/>
      <c r="CE371" s="488"/>
      <c r="CF371" s="488"/>
      <c r="CG371" s="488"/>
      <c r="CH371" s="488"/>
      <c r="CI371" s="488"/>
      <c r="CJ371" s="488"/>
      <c r="CK371" s="488"/>
      <c r="CL371" s="488"/>
      <c r="CM371" s="488"/>
      <c r="CN371" s="488"/>
      <c r="CO371" s="488"/>
      <c r="CP371" s="488"/>
      <c r="CQ371" s="488"/>
      <c r="CR371" s="488"/>
      <c r="CS371" s="488"/>
      <c r="CT371" s="488"/>
      <c r="CU371" s="488"/>
      <c r="CV371" s="488"/>
      <c r="CW371" s="488"/>
      <c r="CX371" s="488"/>
      <c r="CY371" s="488"/>
      <c r="CZ371" s="488"/>
      <c r="DA371" s="488"/>
      <c r="DB371" s="488"/>
      <c r="DC371" s="488"/>
      <c r="DD371" s="488"/>
      <c r="DE371" s="488"/>
      <c r="DF371" s="488"/>
      <c r="DG371" s="488"/>
      <c r="DH371" s="488"/>
      <c r="DI371" s="488"/>
      <c r="DJ371" s="488"/>
      <c r="DK371" s="488"/>
      <c r="DL371" s="488"/>
      <c r="DM371" s="488"/>
      <c r="DN371" s="488"/>
      <c r="DO371" s="488"/>
      <c r="DP371" s="488"/>
      <c r="DQ371" s="488"/>
      <c r="DR371" s="488"/>
      <c r="DS371" s="488"/>
      <c r="DT371" s="488"/>
      <c r="DU371" s="488"/>
      <c r="DV371" s="488"/>
      <c r="DW371" s="488"/>
      <c r="DX371" s="488"/>
      <c r="DY371" s="488"/>
      <c r="DZ371" s="488"/>
      <c r="EA371" s="488"/>
      <c r="EB371" s="488"/>
      <c r="EC371" s="488"/>
      <c r="ED371" s="488"/>
      <c r="EE371" s="488"/>
      <c r="EF371" s="488"/>
      <c r="EG371" s="488"/>
      <c r="EH371" s="489"/>
    </row>
    <row r="372" spans="1:138" s="490" customFormat="1" ht="18" customHeight="1">
      <c r="A372" s="628">
        <v>364</v>
      </c>
      <c r="B372" s="494" t="s">
        <v>1940</v>
      </c>
      <c r="C372" s="468" t="s">
        <v>580</v>
      </c>
      <c r="D372" s="494">
        <v>600</v>
      </c>
      <c r="E372" s="485" t="s">
        <v>1731</v>
      </c>
      <c r="F372" s="487" t="s">
        <v>1941</v>
      </c>
      <c r="G372" s="479"/>
      <c r="H372" s="486"/>
      <c r="I372" s="432" t="s">
        <v>1942</v>
      </c>
      <c r="J372" s="344" t="s">
        <v>653</v>
      </c>
      <c r="K372" s="471"/>
      <c r="L372" s="468"/>
      <c r="M372" s="488"/>
      <c r="N372" s="488"/>
      <c r="O372" s="488"/>
      <c r="P372" s="488"/>
      <c r="Q372" s="488"/>
      <c r="R372" s="488"/>
      <c r="S372" s="488"/>
      <c r="T372" s="488"/>
      <c r="U372" s="488"/>
      <c r="V372" s="488"/>
      <c r="W372" s="488"/>
      <c r="X372" s="488"/>
      <c r="Y372" s="488"/>
      <c r="Z372" s="488"/>
      <c r="AA372" s="488"/>
      <c r="AB372" s="488"/>
      <c r="AC372" s="488"/>
      <c r="AD372" s="488"/>
      <c r="AE372" s="488"/>
      <c r="AF372" s="488"/>
      <c r="AG372" s="488"/>
      <c r="AH372" s="488"/>
      <c r="AI372" s="488"/>
      <c r="AJ372" s="488"/>
      <c r="AK372" s="488"/>
      <c r="AL372" s="488"/>
      <c r="AM372" s="488"/>
      <c r="AN372" s="488"/>
      <c r="AO372" s="488"/>
      <c r="AP372" s="488"/>
      <c r="AQ372" s="488"/>
      <c r="AR372" s="488"/>
      <c r="AS372" s="488"/>
      <c r="AT372" s="488"/>
      <c r="AU372" s="488"/>
      <c r="AV372" s="488"/>
      <c r="AW372" s="488"/>
      <c r="AX372" s="488"/>
      <c r="AY372" s="488"/>
      <c r="AZ372" s="488"/>
      <c r="BA372" s="488"/>
      <c r="BB372" s="488"/>
      <c r="BC372" s="488"/>
      <c r="BD372" s="488"/>
      <c r="BE372" s="488"/>
      <c r="BF372" s="488"/>
      <c r="BG372" s="488"/>
      <c r="BH372" s="488"/>
      <c r="BI372" s="488"/>
      <c r="BJ372" s="488"/>
      <c r="BK372" s="488"/>
      <c r="BL372" s="488"/>
      <c r="BM372" s="488"/>
      <c r="BN372" s="488"/>
      <c r="BO372" s="488"/>
      <c r="BP372" s="488"/>
      <c r="BQ372" s="488"/>
      <c r="BR372" s="488"/>
      <c r="BS372" s="488"/>
      <c r="BT372" s="488"/>
      <c r="BU372" s="488"/>
      <c r="BV372" s="488"/>
      <c r="BW372" s="488"/>
      <c r="BX372" s="488"/>
      <c r="BY372" s="488"/>
      <c r="BZ372" s="488"/>
      <c r="CA372" s="488"/>
      <c r="CB372" s="488"/>
      <c r="CC372" s="488"/>
      <c r="CD372" s="488"/>
      <c r="CE372" s="488"/>
      <c r="CF372" s="488"/>
      <c r="CG372" s="488"/>
      <c r="CH372" s="488"/>
      <c r="CI372" s="488"/>
      <c r="CJ372" s="488"/>
      <c r="CK372" s="488"/>
      <c r="CL372" s="488"/>
      <c r="CM372" s="488"/>
      <c r="CN372" s="488"/>
      <c r="CO372" s="488"/>
      <c r="CP372" s="488"/>
      <c r="CQ372" s="488"/>
      <c r="CR372" s="488"/>
      <c r="CS372" s="488"/>
      <c r="CT372" s="488"/>
      <c r="CU372" s="488"/>
      <c r="CV372" s="488"/>
      <c r="CW372" s="488"/>
      <c r="CX372" s="488"/>
      <c r="CY372" s="488"/>
      <c r="CZ372" s="488"/>
      <c r="DA372" s="488"/>
      <c r="DB372" s="488"/>
      <c r="DC372" s="488"/>
      <c r="DD372" s="488"/>
      <c r="DE372" s="488"/>
      <c r="DF372" s="488"/>
      <c r="DG372" s="488"/>
      <c r="DH372" s="488"/>
      <c r="DI372" s="488"/>
      <c r="DJ372" s="488"/>
      <c r="DK372" s="488"/>
      <c r="DL372" s="488"/>
      <c r="DM372" s="488"/>
      <c r="DN372" s="488"/>
      <c r="DO372" s="488"/>
      <c r="DP372" s="488"/>
      <c r="DQ372" s="488"/>
      <c r="DR372" s="488"/>
      <c r="DS372" s="488"/>
      <c r="DT372" s="488"/>
      <c r="DU372" s="488"/>
      <c r="DV372" s="488"/>
      <c r="DW372" s="488"/>
      <c r="DX372" s="488"/>
      <c r="DY372" s="488"/>
      <c r="DZ372" s="488"/>
      <c r="EA372" s="488"/>
      <c r="EB372" s="488"/>
      <c r="EC372" s="488"/>
      <c r="ED372" s="488"/>
      <c r="EE372" s="488"/>
      <c r="EF372" s="488"/>
      <c r="EG372" s="488"/>
      <c r="EH372" s="489"/>
    </row>
    <row r="373" spans="1:138" s="490" customFormat="1" ht="18" customHeight="1">
      <c r="A373" s="628">
        <v>365</v>
      </c>
      <c r="B373" s="494" t="s">
        <v>1940</v>
      </c>
      <c r="C373" s="468" t="s">
        <v>580</v>
      </c>
      <c r="D373" s="494">
        <v>1935.48</v>
      </c>
      <c r="E373" s="485" t="s">
        <v>1943</v>
      </c>
      <c r="F373" s="487" t="s">
        <v>1944</v>
      </c>
      <c r="G373" s="479"/>
      <c r="H373" s="486"/>
      <c r="I373" s="432" t="s">
        <v>1945</v>
      </c>
      <c r="J373" s="344" t="s">
        <v>653</v>
      </c>
      <c r="K373" s="471"/>
      <c r="L373" s="468"/>
      <c r="M373" s="488"/>
      <c r="N373" s="488"/>
      <c r="O373" s="488"/>
      <c r="P373" s="488"/>
      <c r="Q373" s="488"/>
      <c r="R373" s="488"/>
      <c r="S373" s="488"/>
      <c r="T373" s="488"/>
      <c r="U373" s="488"/>
      <c r="V373" s="488"/>
      <c r="W373" s="488"/>
      <c r="X373" s="488"/>
      <c r="Y373" s="488"/>
      <c r="Z373" s="488"/>
      <c r="AA373" s="488"/>
      <c r="AB373" s="488"/>
      <c r="AC373" s="488"/>
      <c r="AD373" s="488"/>
      <c r="AE373" s="488"/>
      <c r="AF373" s="488"/>
      <c r="AG373" s="488"/>
      <c r="AH373" s="488"/>
      <c r="AI373" s="488"/>
      <c r="AJ373" s="488"/>
      <c r="AK373" s="488"/>
      <c r="AL373" s="488"/>
      <c r="AM373" s="488"/>
      <c r="AN373" s="488"/>
      <c r="AO373" s="488"/>
      <c r="AP373" s="488"/>
      <c r="AQ373" s="488"/>
      <c r="AR373" s="488"/>
      <c r="AS373" s="488"/>
      <c r="AT373" s="488"/>
      <c r="AU373" s="488"/>
      <c r="AV373" s="488"/>
      <c r="AW373" s="488"/>
      <c r="AX373" s="488"/>
      <c r="AY373" s="488"/>
      <c r="AZ373" s="488"/>
      <c r="BA373" s="488"/>
      <c r="BB373" s="488"/>
      <c r="BC373" s="488"/>
      <c r="BD373" s="488"/>
      <c r="BE373" s="488"/>
      <c r="BF373" s="488"/>
      <c r="BG373" s="488"/>
      <c r="BH373" s="488"/>
      <c r="BI373" s="488"/>
      <c r="BJ373" s="488"/>
      <c r="BK373" s="488"/>
      <c r="BL373" s="488"/>
      <c r="BM373" s="488"/>
      <c r="BN373" s="488"/>
      <c r="BO373" s="488"/>
      <c r="BP373" s="488"/>
      <c r="BQ373" s="488"/>
      <c r="BR373" s="488"/>
      <c r="BS373" s="488"/>
      <c r="BT373" s="488"/>
      <c r="BU373" s="488"/>
      <c r="BV373" s="488"/>
      <c r="BW373" s="488"/>
      <c r="BX373" s="488"/>
      <c r="BY373" s="488"/>
      <c r="BZ373" s="488"/>
      <c r="CA373" s="488"/>
      <c r="CB373" s="488"/>
      <c r="CC373" s="488"/>
      <c r="CD373" s="488"/>
      <c r="CE373" s="488"/>
      <c r="CF373" s="488"/>
      <c r="CG373" s="488"/>
      <c r="CH373" s="488"/>
      <c r="CI373" s="488"/>
      <c r="CJ373" s="488"/>
      <c r="CK373" s="488"/>
      <c r="CL373" s="488"/>
      <c r="CM373" s="488"/>
      <c r="CN373" s="488"/>
      <c r="CO373" s="488"/>
      <c r="CP373" s="488"/>
      <c r="CQ373" s="488"/>
      <c r="CR373" s="488"/>
      <c r="CS373" s="488"/>
      <c r="CT373" s="488"/>
      <c r="CU373" s="488"/>
      <c r="CV373" s="488"/>
      <c r="CW373" s="488"/>
      <c r="CX373" s="488"/>
      <c r="CY373" s="488"/>
      <c r="CZ373" s="488"/>
      <c r="DA373" s="488"/>
      <c r="DB373" s="488"/>
      <c r="DC373" s="488"/>
      <c r="DD373" s="488"/>
      <c r="DE373" s="488"/>
      <c r="DF373" s="488"/>
      <c r="DG373" s="488"/>
      <c r="DH373" s="488"/>
      <c r="DI373" s="488"/>
      <c r="DJ373" s="488"/>
      <c r="DK373" s="488"/>
      <c r="DL373" s="488"/>
      <c r="DM373" s="488"/>
      <c r="DN373" s="488"/>
      <c r="DO373" s="488"/>
      <c r="DP373" s="488"/>
      <c r="DQ373" s="488"/>
      <c r="DR373" s="488"/>
      <c r="DS373" s="488"/>
      <c r="DT373" s="488"/>
      <c r="DU373" s="488"/>
      <c r="DV373" s="488"/>
      <c r="DW373" s="488"/>
      <c r="DX373" s="488"/>
      <c r="DY373" s="488"/>
      <c r="DZ373" s="488"/>
      <c r="EA373" s="488"/>
      <c r="EB373" s="488"/>
      <c r="EC373" s="488"/>
      <c r="ED373" s="488"/>
      <c r="EE373" s="488"/>
      <c r="EF373" s="488"/>
      <c r="EG373" s="488"/>
      <c r="EH373" s="489"/>
    </row>
    <row r="374" spans="1:138" s="490" customFormat="1" ht="18" customHeight="1">
      <c r="A374" s="628">
        <v>366</v>
      </c>
      <c r="B374" s="494" t="s">
        <v>1946</v>
      </c>
      <c r="C374" s="468" t="s">
        <v>580</v>
      </c>
      <c r="D374" s="494">
        <v>225</v>
      </c>
      <c r="E374" s="485" t="s">
        <v>1947</v>
      </c>
      <c r="F374" s="487" t="s">
        <v>1948</v>
      </c>
      <c r="G374" s="479"/>
      <c r="H374" s="486"/>
      <c r="I374" s="432" t="s">
        <v>1949</v>
      </c>
      <c r="J374" s="344" t="s">
        <v>1931</v>
      </c>
      <c r="K374" s="471"/>
      <c r="L374" s="468"/>
      <c r="M374" s="488"/>
      <c r="N374" s="488"/>
      <c r="O374" s="488"/>
      <c r="P374" s="488"/>
      <c r="Q374" s="488"/>
      <c r="R374" s="488"/>
      <c r="S374" s="488"/>
      <c r="T374" s="488"/>
      <c r="U374" s="488"/>
      <c r="V374" s="488"/>
      <c r="W374" s="488"/>
      <c r="X374" s="488"/>
      <c r="Y374" s="488"/>
      <c r="Z374" s="488"/>
      <c r="AA374" s="488"/>
      <c r="AB374" s="488"/>
      <c r="AC374" s="488"/>
      <c r="AD374" s="488"/>
      <c r="AE374" s="488"/>
      <c r="AF374" s="488"/>
      <c r="AG374" s="488"/>
      <c r="AH374" s="488"/>
      <c r="AI374" s="488"/>
      <c r="AJ374" s="488"/>
      <c r="AK374" s="488"/>
      <c r="AL374" s="488"/>
      <c r="AM374" s="488"/>
      <c r="AN374" s="488"/>
      <c r="AO374" s="488"/>
      <c r="AP374" s="488"/>
      <c r="AQ374" s="488"/>
      <c r="AR374" s="488"/>
      <c r="AS374" s="488"/>
      <c r="AT374" s="488"/>
      <c r="AU374" s="488"/>
      <c r="AV374" s="488"/>
      <c r="AW374" s="488"/>
      <c r="AX374" s="488"/>
      <c r="AY374" s="488"/>
      <c r="AZ374" s="488"/>
      <c r="BA374" s="488"/>
      <c r="BB374" s="488"/>
      <c r="BC374" s="488"/>
      <c r="BD374" s="488"/>
      <c r="BE374" s="488"/>
      <c r="BF374" s="488"/>
      <c r="BG374" s="488"/>
      <c r="BH374" s="488"/>
      <c r="BI374" s="488"/>
      <c r="BJ374" s="488"/>
      <c r="BK374" s="488"/>
      <c r="BL374" s="488"/>
      <c r="BM374" s="488"/>
      <c r="BN374" s="488"/>
      <c r="BO374" s="488"/>
      <c r="BP374" s="488"/>
      <c r="BQ374" s="488"/>
      <c r="BR374" s="488"/>
      <c r="BS374" s="488"/>
      <c r="BT374" s="488"/>
      <c r="BU374" s="488"/>
      <c r="BV374" s="488"/>
      <c r="BW374" s="488"/>
      <c r="BX374" s="488"/>
      <c r="BY374" s="488"/>
      <c r="BZ374" s="488"/>
      <c r="CA374" s="488"/>
      <c r="CB374" s="488"/>
      <c r="CC374" s="488"/>
      <c r="CD374" s="488"/>
      <c r="CE374" s="488"/>
      <c r="CF374" s="488"/>
      <c r="CG374" s="488"/>
      <c r="CH374" s="488"/>
      <c r="CI374" s="488"/>
      <c r="CJ374" s="488"/>
      <c r="CK374" s="488"/>
      <c r="CL374" s="488"/>
      <c r="CM374" s="488"/>
      <c r="CN374" s="488"/>
      <c r="CO374" s="488"/>
      <c r="CP374" s="488"/>
      <c r="CQ374" s="488"/>
      <c r="CR374" s="488"/>
      <c r="CS374" s="488"/>
      <c r="CT374" s="488"/>
      <c r="CU374" s="488"/>
      <c r="CV374" s="488"/>
      <c r="CW374" s="488"/>
      <c r="CX374" s="488"/>
      <c r="CY374" s="488"/>
      <c r="CZ374" s="488"/>
      <c r="DA374" s="488"/>
      <c r="DB374" s="488"/>
      <c r="DC374" s="488"/>
      <c r="DD374" s="488"/>
      <c r="DE374" s="488"/>
      <c r="DF374" s="488"/>
      <c r="DG374" s="488"/>
      <c r="DH374" s="488"/>
      <c r="DI374" s="488"/>
      <c r="DJ374" s="488"/>
      <c r="DK374" s="488"/>
      <c r="DL374" s="488"/>
      <c r="DM374" s="488"/>
      <c r="DN374" s="488"/>
      <c r="DO374" s="488"/>
      <c r="DP374" s="488"/>
      <c r="DQ374" s="488"/>
      <c r="DR374" s="488"/>
      <c r="DS374" s="488"/>
      <c r="DT374" s="488"/>
      <c r="DU374" s="488"/>
      <c r="DV374" s="488"/>
      <c r="DW374" s="488"/>
      <c r="DX374" s="488"/>
      <c r="DY374" s="488"/>
      <c r="DZ374" s="488"/>
      <c r="EA374" s="488"/>
      <c r="EB374" s="488"/>
      <c r="EC374" s="488"/>
      <c r="ED374" s="488"/>
      <c r="EE374" s="488"/>
      <c r="EF374" s="488"/>
      <c r="EG374" s="488"/>
      <c r="EH374" s="489"/>
    </row>
    <row r="375" spans="1:138" s="490" customFormat="1" ht="18" customHeight="1">
      <c r="A375" s="628">
        <v>367</v>
      </c>
      <c r="B375" s="494" t="s">
        <v>1946</v>
      </c>
      <c r="C375" s="468" t="s">
        <v>580</v>
      </c>
      <c r="D375" s="494">
        <v>225</v>
      </c>
      <c r="E375" s="485" t="s">
        <v>1950</v>
      </c>
      <c r="F375" s="487" t="s">
        <v>1951</v>
      </c>
      <c r="G375" s="479"/>
      <c r="H375" s="486"/>
      <c r="I375" s="432" t="s">
        <v>1949</v>
      </c>
      <c r="J375" s="344" t="s">
        <v>1931</v>
      </c>
      <c r="K375" s="471"/>
      <c r="L375" s="468"/>
      <c r="M375" s="488"/>
      <c r="N375" s="488"/>
      <c r="O375" s="488"/>
      <c r="P375" s="488"/>
      <c r="Q375" s="488"/>
      <c r="R375" s="488"/>
      <c r="S375" s="488"/>
      <c r="T375" s="488"/>
      <c r="U375" s="488"/>
      <c r="V375" s="488"/>
      <c r="W375" s="488"/>
      <c r="X375" s="488"/>
      <c r="Y375" s="488"/>
      <c r="Z375" s="488"/>
      <c r="AA375" s="488"/>
      <c r="AB375" s="488"/>
      <c r="AC375" s="488"/>
      <c r="AD375" s="488"/>
      <c r="AE375" s="488"/>
      <c r="AF375" s="488"/>
      <c r="AG375" s="488"/>
      <c r="AH375" s="488"/>
      <c r="AI375" s="488"/>
      <c r="AJ375" s="488"/>
      <c r="AK375" s="488"/>
      <c r="AL375" s="488"/>
      <c r="AM375" s="488"/>
      <c r="AN375" s="488"/>
      <c r="AO375" s="488"/>
      <c r="AP375" s="488"/>
      <c r="AQ375" s="488"/>
      <c r="AR375" s="488"/>
      <c r="AS375" s="488"/>
      <c r="AT375" s="488"/>
      <c r="AU375" s="488"/>
      <c r="AV375" s="488"/>
      <c r="AW375" s="488"/>
      <c r="AX375" s="488"/>
      <c r="AY375" s="488"/>
      <c r="AZ375" s="488"/>
      <c r="BA375" s="488"/>
      <c r="BB375" s="488"/>
      <c r="BC375" s="488"/>
      <c r="BD375" s="488"/>
      <c r="BE375" s="488"/>
      <c r="BF375" s="488"/>
      <c r="BG375" s="488"/>
      <c r="BH375" s="488"/>
      <c r="BI375" s="488"/>
      <c r="BJ375" s="488"/>
      <c r="BK375" s="488"/>
      <c r="BL375" s="488"/>
      <c r="BM375" s="488"/>
      <c r="BN375" s="488"/>
      <c r="BO375" s="488"/>
      <c r="BP375" s="488"/>
      <c r="BQ375" s="488"/>
      <c r="BR375" s="488"/>
      <c r="BS375" s="488"/>
      <c r="BT375" s="488"/>
      <c r="BU375" s="488"/>
      <c r="BV375" s="488"/>
      <c r="BW375" s="488"/>
      <c r="BX375" s="488"/>
      <c r="BY375" s="488"/>
      <c r="BZ375" s="488"/>
      <c r="CA375" s="488"/>
      <c r="CB375" s="488"/>
      <c r="CC375" s="488"/>
      <c r="CD375" s="488"/>
      <c r="CE375" s="488"/>
      <c r="CF375" s="488"/>
      <c r="CG375" s="488"/>
      <c r="CH375" s="488"/>
      <c r="CI375" s="488"/>
      <c r="CJ375" s="488"/>
      <c r="CK375" s="488"/>
      <c r="CL375" s="488"/>
      <c r="CM375" s="488"/>
      <c r="CN375" s="488"/>
      <c r="CO375" s="488"/>
      <c r="CP375" s="488"/>
      <c r="CQ375" s="488"/>
      <c r="CR375" s="488"/>
      <c r="CS375" s="488"/>
      <c r="CT375" s="488"/>
      <c r="CU375" s="488"/>
      <c r="CV375" s="488"/>
      <c r="CW375" s="488"/>
      <c r="CX375" s="488"/>
      <c r="CY375" s="488"/>
      <c r="CZ375" s="488"/>
      <c r="DA375" s="488"/>
      <c r="DB375" s="488"/>
      <c r="DC375" s="488"/>
      <c r="DD375" s="488"/>
      <c r="DE375" s="488"/>
      <c r="DF375" s="488"/>
      <c r="DG375" s="488"/>
      <c r="DH375" s="488"/>
      <c r="DI375" s="488"/>
      <c r="DJ375" s="488"/>
      <c r="DK375" s="488"/>
      <c r="DL375" s="488"/>
      <c r="DM375" s="488"/>
      <c r="DN375" s="488"/>
      <c r="DO375" s="488"/>
      <c r="DP375" s="488"/>
      <c r="DQ375" s="488"/>
      <c r="DR375" s="488"/>
      <c r="DS375" s="488"/>
      <c r="DT375" s="488"/>
      <c r="DU375" s="488"/>
      <c r="DV375" s="488"/>
      <c r="DW375" s="488"/>
      <c r="DX375" s="488"/>
      <c r="DY375" s="488"/>
      <c r="DZ375" s="488"/>
      <c r="EA375" s="488"/>
      <c r="EB375" s="488"/>
      <c r="EC375" s="488"/>
      <c r="ED375" s="488"/>
      <c r="EE375" s="488"/>
      <c r="EF375" s="488"/>
      <c r="EG375" s="488"/>
      <c r="EH375" s="489"/>
    </row>
    <row r="376" spans="1:138" s="490" customFormat="1" ht="18" customHeight="1">
      <c r="A376" s="628">
        <v>368</v>
      </c>
      <c r="B376" s="494" t="s">
        <v>1946</v>
      </c>
      <c r="C376" s="468" t="s">
        <v>580</v>
      </c>
      <c r="D376" s="494">
        <v>225</v>
      </c>
      <c r="E376" s="485" t="s">
        <v>1952</v>
      </c>
      <c r="F376" s="487" t="s">
        <v>1953</v>
      </c>
      <c r="G376" s="479"/>
      <c r="H376" s="486"/>
      <c r="I376" s="432" t="s">
        <v>1949</v>
      </c>
      <c r="J376" s="344" t="s">
        <v>1931</v>
      </c>
      <c r="K376" s="471"/>
      <c r="L376" s="468"/>
      <c r="M376" s="488"/>
      <c r="N376" s="488"/>
      <c r="O376" s="488"/>
      <c r="P376" s="488"/>
      <c r="Q376" s="488"/>
      <c r="R376" s="488"/>
      <c r="S376" s="488"/>
      <c r="T376" s="488"/>
      <c r="U376" s="488"/>
      <c r="V376" s="488"/>
      <c r="W376" s="488"/>
      <c r="X376" s="488"/>
      <c r="Y376" s="488"/>
      <c r="Z376" s="488"/>
      <c r="AA376" s="488"/>
      <c r="AB376" s="488"/>
      <c r="AC376" s="488"/>
      <c r="AD376" s="488"/>
      <c r="AE376" s="488"/>
      <c r="AF376" s="488"/>
      <c r="AG376" s="488"/>
      <c r="AH376" s="488"/>
      <c r="AI376" s="488"/>
      <c r="AJ376" s="488"/>
      <c r="AK376" s="488"/>
      <c r="AL376" s="488"/>
      <c r="AM376" s="488"/>
      <c r="AN376" s="488"/>
      <c r="AO376" s="488"/>
      <c r="AP376" s="488"/>
      <c r="AQ376" s="488"/>
      <c r="AR376" s="488"/>
      <c r="AS376" s="488"/>
      <c r="AT376" s="488"/>
      <c r="AU376" s="488"/>
      <c r="AV376" s="488"/>
      <c r="AW376" s="488"/>
      <c r="AX376" s="488"/>
      <c r="AY376" s="488"/>
      <c r="AZ376" s="488"/>
      <c r="BA376" s="488"/>
      <c r="BB376" s="488"/>
      <c r="BC376" s="488"/>
      <c r="BD376" s="488"/>
      <c r="BE376" s="488"/>
      <c r="BF376" s="488"/>
      <c r="BG376" s="488"/>
      <c r="BH376" s="488"/>
      <c r="BI376" s="488"/>
      <c r="BJ376" s="488"/>
      <c r="BK376" s="488"/>
      <c r="BL376" s="488"/>
      <c r="BM376" s="488"/>
      <c r="BN376" s="488"/>
      <c r="BO376" s="488"/>
      <c r="BP376" s="488"/>
      <c r="BQ376" s="488"/>
      <c r="BR376" s="488"/>
      <c r="BS376" s="488"/>
      <c r="BT376" s="488"/>
      <c r="BU376" s="488"/>
      <c r="BV376" s="488"/>
      <c r="BW376" s="488"/>
      <c r="BX376" s="488"/>
      <c r="BY376" s="488"/>
      <c r="BZ376" s="488"/>
      <c r="CA376" s="488"/>
      <c r="CB376" s="488"/>
      <c r="CC376" s="488"/>
      <c r="CD376" s="488"/>
      <c r="CE376" s="488"/>
      <c r="CF376" s="488"/>
      <c r="CG376" s="488"/>
      <c r="CH376" s="488"/>
      <c r="CI376" s="488"/>
      <c r="CJ376" s="488"/>
      <c r="CK376" s="488"/>
      <c r="CL376" s="488"/>
      <c r="CM376" s="488"/>
      <c r="CN376" s="488"/>
      <c r="CO376" s="488"/>
      <c r="CP376" s="488"/>
      <c r="CQ376" s="488"/>
      <c r="CR376" s="488"/>
      <c r="CS376" s="488"/>
      <c r="CT376" s="488"/>
      <c r="CU376" s="488"/>
      <c r="CV376" s="488"/>
      <c r="CW376" s="488"/>
      <c r="CX376" s="488"/>
      <c r="CY376" s="488"/>
      <c r="CZ376" s="488"/>
      <c r="DA376" s="488"/>
      <c r="DB376" s="488"/>
      <c r="DC376" s="488"/>
      <c r="DD376" s="488"/>
      <c r="DE376" s="488"/>
      <c r="DF376" s="488"/>
      <c r="DG376" s="488"/>
      <c r="DH376" s="488"/>
      <c r="DI376" s="488"/>
      <c r="DJ376" s="488"/>
      <c r="DK376" s="488"/>
      <c r="DL376" s="488"/>
      <c r="DM376" s="488"/>
      <c r="DN376" s="488"/>
      <c r="DO376" s="488"/>
      <c r="DP376" s="488"/>
      <c r="DQ376" s="488"/>
      <c r="DR376" s="488"/>
      <c r="DS376" s="488"/>
      <c r="DT376" s="488"/>
      <c r="DU376" s="488"/>
      <c r="DV376" s="488"/>
      <c r="DW376" s="488"/>
      <c r="DX376" s="488"/>
      <c r="DY376" s="488"/>
      <c r="DZ376" s="488"/>
      <c r="EA376" s="488"/>
      <c r="EB376" s="488"/>
      <c r="EC376" s="488"/>
      <c r="ED376" s="488"/>
      <c r="EE376" s="488"/>
      <c r="EF376" s="488"/>
      <c r="EG376" s="488"/>
      <c r="EH376" s="489"/>
    </row>
    <row r="377" spans="1:138" s="490" customFormat="1" ht="18" customHeight="1">
      <c r="A377" s="628">
        <v>369</v>
      </c>
      <c r="B377" s="494" t="s">
        <v>1946</v>
      </c>
      <c r="C377" s="468" t="s">
        <v>580</v>
      </c>
      <c r="D377" s="494">
        <v>225</v>
      </c>
      <c r="E377" s="485" t="s">
        <v>1954</v>
      </c>
      <c r="F377" s="487" t="s">
        <v>1955</v>
      </c>
      <c r="G377" s="479"/>
      <c r="H377" s="486"/>
      <c r="I377" s="432" t="s">
        <v>1949</v>
      </c>
      <c r="J377" s="344" t="s">
        <v>1931</v>
      </c>
      <c r="K377" s="471"/>
      <c r="L377" s="468"/>
      <c r="M377" s="488"/>
      <c r="N377" s="488"/>
      <c r="O377" s="488"/>
      <c r="P377" s="488"/>
      <c r="Q377" s="488"/>
      <c r="R377" s="488"/>
      <c r="S377" s="488"/>
      <c r="T377" s="488"/>
      <c r="U377" s="488"/>
      <c r="V377" s="488"/>
      <c r="W377" s="488"/>
      <c r="X377" s="488"/>
      <c r="Y377" s="488"/>
      <c r="Z377" s="488"/>
      <c r="AA377" s="488"/>
      <c r="AB377" s="488"/>
      <c r="AC377" s="488"/>
      <c r="AD377" s="488"/>
      <c r="AE377" s="488"/>
      <c r="AF377" s="488"/>
      <c r="AG377" s="488"/>
      <c r="AH377" s="488"/>
      <c r="AI377" s="488"/>
      <c r="AJ377" s="488"/>
      <c r="AK377" s="488"/>
      <c r="AL377" s="488"/>
      <c r="AM377" s="488"/>
      <c r="AN377" s="488"/>
      <c r="AO377" s="488"/>
      <c r="AP377" s="488"/>
      <c r="AQ377" s="488"/>
      <c r="AR377" s="488"/>
      <c r="AS377" s="488"/>
      <c r="AT377" s="488"/>
      <c r="AU377" s="488"/>
      <c r="AV377" s="488"/>
      <c r="AW377" s="488"/>
      <c r="AX377" s="488"/>
      <c r="AY377" s="488"/>
      <c r="AZ377" s="488"/>
      <c r="BA377" s="488"/>
      <c r="BB377" s="488"/>
      <c r="BC377" s="488"/>
      <c r="BD377" s="488"/>
      <c r="BE377" s="488"/>
      <c r="BF377" s="488"/>
      <c r="BG377" s="488"/>
      <c r="BH377" s="488"/>
      <c r="BI377" s="488"/>
      <c r="BJ377" s="488"/>
      <c r="BK377" s="488"/>
      <c r="BL377" s="488"/>
      <c r="BM377" s="488"/>
      <c r="BN377" s="488"/>
      <c r="BO377" s="488"/>
      <c r="BP377" s="488"/>
      <c r="BQ377" s="488"/>
      <c r="BR377" s="488"/>
      <c r="BS377" s="488"/>
      <c r="BT377" s="488"/>
      <c r="BU377" s="488"/>
      <c r="BV377" s="488"/>
      <c r="BW377" s="488"/>
      <c r="BX377" s="488"/>
      <c r="BY377" s="488"/>
      <c r="BZ377" s="488"/>
      <c r="CA377" s="488"/>
      <c r="CB377" s="488"/>
      <c r="CC377" s="488"/>
      <c r="CD377" s="488"/>
      <c r="CE377" s="488"/>
      <c r="CF377" s="488"/>
      <c r="CG377" s="488"/>
      <c r="CH377" s="488"/>
      <c r="CI377" s="488"/>
      <c r="CJ377" s="488"/>
      <c r="CK377" s="488"/>
      <c r="CL377" s="488"/>
      <c r="CM377" s="488"/>
      <c r="CN377" s="488"/>
      <c r="CO377" s="488"/>
      <c r="CP377" s="488"/>
      <c r="CQ377" s="488"/>
      <c r="CR377" s="488"/>
      <c r="CS377" s="488"/>
      <c r="CT377" s="488"/>
      <c r="CU377" s="488"/>
      <c r="CV377" s="488"/>
      <c r="CW377" s="488"/>
      <c r="CX377" s="488"/>
      <c r="CY377" s="488"/>
      <c r="CZ377" s="488"/>
      <c r="DA377" s="488"/>
      <c r="DB377" s="488"/>
      <c r="DC377" s="488"/>
      <c r="DD377" s="488"/>
      <c r="DE377" s="488"/>
      <c r="DF377" s="488"/>
      <c r="DG377" s="488"/>
      <c r="DH377" s="488"/>
      <c r="DI377" s="488"/>
      <c r="DJ377" s="488"/>
      <c r="DK377" s="488"/>
      <c r="DL377" s="488"/>
      <c r="DM377" s="488"/>
      <c r="DN377" s="488"/>
      <c r="DO377" s="488"/>
      <c r="DP377" s="488"/>
      <c r="DQ377" s="488"/>
      <c r="DR377" s="488"/>
      <c r="DS377" s="488"/>
      <c r="DT377" s="488"/>
      <c r="DU377" s="488"/>
      <c r="DV377" s="488"/>
      <c r="DW377" s="488"/>
      <c r="DX377" s="488"/>
      <c r="DY377" s="488"/>
      <c r="DZ377" s="488"/>
      <c r="EA377" s="488"/>
      <c r="EB377" s="488"/>
      <c r="EC377" s="488"/>
      <c r="ED377" s="488"/>
      <c r="EE377" s="488"/>
      <c r="EF377" s="488"/>
      <c r="EG377" s="488"/>
      <c r="EH377" s="489"/>
    </row>
    <row r="378" spans="1:138" s="490" customFormat="1" ht="18" customHeight="1">
      <c r="A378" s="628">
        <v>370</v>
      </c>
      <c r="B378" s="494" t="s">
        <v>1946</v>
      </c>
      <c r="C378" s="468" t="s">
        <v>580</v>
      </c>
      <c r="D378" s="494">
        <v>967.74</v>
      </c>
      <c r="E378" s="485" t="s">
        <v>1956</v>
      </c>
      <c r="F378" s="487" t="s">
        <v>1957</v>
      </c>
      <c r="G378" s="479"/>
      <c r="H378" s="486"/>
      <c r="I378" s="432" t="s">
        <v>1958</v>
      </c>
      <c r="J378" s="344"/>
      <c r="K378" s="471"/>
      <c r="L378" s="468"/>
      <c r="M378" s="488"/>
      <c r="N378" s="488"/>
      <c r="O378" s="488"/>
      <c r="P378" s="488"/>
      <c r="Q378" s="488"/>
      <c r="R378" s="488"/>
      <c r="S378" s="488"/>
      <c r="T378" s="488"/>
      <c r="U378" s="488"/>
      <c r="V378" s="488"/>
      <c r="W378" s="488"/>
      <c r="X378" s="488"/>
      <c r="Y378" s="488"/>
      <c r="Z378" s="488"/>
      <c r="AA378" s="488"/>
      <c r="AB378" s="488"/>
      <c r="AC378" s="488"/>
      <c r="AD378" s="488"/>
      <c r="AE378" s="488"/>
      <c r="AF378" s="488"/>
      <c r="AG378" s="488"/>
      <c r="AH378" s="488"/>
      <c r="AI378" s="488"/>
      <c r="AJ378" s="488"/>
      <c r="AK378" s="488"/>
      <c r="AL378" s="488"/>
      <c r="AM378" s="488"/>
      <c r="AN378" s="488"/>
      <c r="AO378" s="488"/>
      <c r="AP378" s="488"/>
      <c r="AQ378" s="488"/>
      <c r="AR378" s="488"/>
      <c r="AS378" s="488"/>
      <c r="AT378" s="488"/>
      <c r="AU378" s="488"/>
      <c r="AV378" s="488"/>
      <c r="AW378" s="488"/>
      <c r="AX378" s="488"/>
      <c r="AY378" s="488"/>
      <c r="AZ378" s="488"/>
      <c r="BA378" s="488"/>
      <c r="BB378" s="488"/>
      <c r="BC378" s="488"/>
      <c r="BD378" s="488"/>
      <c r="BE378" s="488"/>
      <c r="BF378" s="488"/>
      <c r="BG378" s="488"/>
      <c r="BH378" s="488"/>
      <c r="BI378" s="488"/>
      <c r="BJ378" s="488"/>
      <c r="BK378" s="488"/>
      <c r="BL378" s="488"/>
      <c r="BM378" s="488"/>
      <c r="BN378" s="488"/>
      <c r="BO378" s="488"/>
      <c r="BP378" s="488"/>
      <c r="BQ378" s="488"/>
      <c r="BR378" s="488"/>
      <c r="BS378" s="488"/>
      <c r="BT378" s="488"/>
      <c r="BU378" s="488"/>
      <c r="BV378" s="488"/>
      <c r="BW378" s="488"/>
      <c r="BX378" s="488"/>
      <c r="BY378" s="488"/>
      <c r="BZ378" s="488"/>
      <c r="CA378" s="488"/>
      <c r="CB378" s="488"/>
      <c r="CC378" s="488"/>
      <c r="CD378" s="488"/>
      <c r="CE378" s="488"/>
      <c r="CF378" s="488"/>
      <c r="CG378" s="488"/>
      <c r="CH378" s="488"/>
      <c r="CI378" s="488"/>
      <c r="CJ378" s="488"/>
      <c r="CK378" s="488"/>
      <c r="CL378" s="488"/>
      <c r="CM378" s="488"/>
      <c r="CN378" s="488"/>
      <c r="CO378" s="488"/>
      <c r="CP378" s="488"/>
      <c r="CQ378" s="488"/>
      <c r="CR378" s="488"/>
      <c r="CS378" s="488"/>
      <c r="CT378" s="488"/>
      <c r="CU378" s="488"/>
      <c r="CV378" s="488"/>
      <c r="CW378" s="488"/>
      <c r="CX378" s="488"/>
      <c r="CY378" s="488"/>
      <c r="CZ378" s="488"/>
      <c r="DA378" s="488"/>
      <c r="DB378" s="488"/>
      <c r="DC378" s="488"/>
      <c r="DD378" s="488"/>
      <c r="DE378" s="488"/>
      <c r="DF378" s="488"/>
      <c r="DG378" s="488"/>
      <c r="DH378" s="488"/>
      <c r="DI378" s="488"/>
      <c r="DJ378" s="488"/>
      <c r="DK378" s="488"/>
      <c r="DL378" s="488"/>
      <c r="DM378" s="488"/>
      <c r="DN378" s="488"/>
      <c r="DO378" s="488"/>
      <c r="DP378" s="488"/>
      <c r="DQ378" s="488"/>
      <c r="DR378" s="488"/>
      <c r="DS378" s="488"/>
      <c r="DT378" s="488"/>
      <c r="DU378" s="488"/>
      <c r="DV378" s="488"/>
      <c r="DW378" s="488"/>
      <c r="DX378" s="488"/>
      <c r="DY378" s="488"/>
      <c r="DZ378" s="488"/>
      <c r="EA378" s="488"/>
      <c r="EB378" s="488"/>
      <c r="EC378" s="488"/>
      <c r="ED378" s="488"/>
      <c r="EE378" s="488"/>
      <c r="EF378" s="488"/>
      <c r="EG378" s="488"/>
      <c r="EH378" s="489"/>
    </row>
    <row r="379" spans="1:138" s="490" customFormat="1" ht="18" customHeight="1">
      <c r="A379" s="628">
        <v>371</v>
      </c>
      <c r="B379" s="470" t="s">
        <v>1959</v>
      </c>
      <c r="C379" s="468" t="s">
        <v>648</v>
      </c>
      <c r="D379" s="469">
        <v>14000</v>
      </c>
      <c r="E379" s="381" t="s">
        <v>1960</v>
      </c>
      <c r="F379" s="369" t="s">
        <v>1961</v>
      </c>
      <c r="G379" s="381" t="s">
        <v>1962</v>
      </c>
      <c r="H379" s="470" t="s">
        <v>983</v>
      </c>
      <c r="I379" s="468"/>
      <c r="J379" s="468"/>
      <c r="K379" s="471"/>
      <c r="L379" s="468"/>
      <c r="M379" s="488"/>
      <c r="N379" s="488"/>
      <c r="O379" s="488"/>
      <c r="P379" s="488"/>
      <c r="Q379" s="488"/>
      <c r="R379" s="488"/>
      <c r="S379" s="488"/>
      <c r="T379" s="488"/>
      <c r="U379" s="488"/>
      <c r="V379" s="488"/>
      <c r="W379" s="488"/>
      <c r="X379" s="488"/>
      <c r="Y379" s="488"/>
      <c r="Z379" s="488"/>
      <c r="AA379" s="488"/>
      <c r="AB379" s="488"/>
      <c r="AC379" s="488"/>
      <c r="AD379" s="488"/>
      <c r="AE379" s="488"/>
      <c r="AF379" s="488"/>
      <c r="AG379" s="488"/>
      <c r="AH379" s="488"/>
      <c r="AI379" s="488"/>
      <c r="AJ379" s="488"/>
      <c r="AK379" s="488"/>
      <c r="AL379" s="488"/>
      <c r="AM379" s="488"/>
      <c r="AN379" s="488"/>
      <c r="AO379" s="488"/>
      <c r="AP379" s="488"/>
      <c r="AQ379" s="488"/>
      <c r="AR379" s="488"/>
      <c r="AS379" s="488"/>
      <c r="AT379" s="488"/>
      <c r="AU379" s="488"/>
      <c r="AV379" s="488"/>
      <c r="AW379" s="488"/>
      <c r="AX379" s="488"/>
      <c r="AY379" s="488"/>
      <c r="AZ379" s="488"/>
      <c r="BA379" s="488"/>
      <c r="BB379" s="488"/>
      <c r="BC379" s="488"/>
      <c r="BD379" s="488"/>
      <c r="BE379" s="488"/>
      <c r="BF379" s="488"/>
      <c r="BG379" s="488"/>
      <c r="BH379" s="488"/>
      <c r="BI379" s="488"/>
      <c r="BJ379" s="488"/>
      <c r="BK379" s="488"/>
      <c r="BL379" s="488"/>
      <c r="BM379" s="488"/>
      <c r="BN379" s="488"/>
      <c r="BO379" s="488"/>
      <c r="BP379" s="488"/>
      <c r="BQ379" s="488"/>
      <c r="BR379" s="488"/>
      <c r="BS379" s="488"/>
      <c r="BT379" s="488"/>
      <c r="BU379" s="488"/>
      <c r="BV379" s="488"/>
      <c r="BW379" s="488"/>
      <c r="BX379" s="488"/>
      <c r="BY379" s="488"/>
      <c r="BZ379" s="488"/>
      <c r="CA379" s="488"/>
      <c r="CB379" s="488"/>
      <c r="CC379" s="488"/>
      <c r="CD379" s="488"/>
      <c r="CE379" s="488"/>
      <c r="CF379" s="488"/>
      <c r="CG379" s="488"/>
      <c r="CH379" s="488"/>
      <c r="CI379" s="488"/>
      <c r="CJ379" s="488"/>
      <c r="CK379" s="488"/>
      <c r="CL379" s="488"/>
      <c r="CM379" s="488"/>
      <c r="CN379" s="488"/>
      <c r="CO379" s="488"/>
      <c r="CP379" s="488"/>
      <c r="CQ379" s="488"/>
      <c r="CR379" s="488"/>
      <c r="CS379" s="488"/>
      <c r="CT379" s="488"/>
      <c r="CU379" s="488"/>
      <c r="CV379" s="488"/>
      <c r="CW379" s="488"/>
      <c r="CX379" s="488"/>
      <c r="CY379" s="488"/>
      <c r="CZ379" s="488"/>
      <c r="DA379" s="488"/>
      <c r="DB379" s="488"/>
      <c r="DC379" s="488"/>
      <c r="DD379" s="488"/>
      <c r="DE379" s="488"/>
      <c r="DF379" s="488"/>
      <c r="DG379" s="488"/>
      <c r="DH379" s="488"/>
      <c r="DI379" s="488"/>
      <c r="DJ379" s="488"/>
      <c r="DK379" s="488"/>
      <c r="DL379" s="488"/>
      <c r="DM379" s="488"/>
      <c r="DN379" s="488"/>
      <c r="DO379" s="488"/>
      <c r="DP379" s="488"/>
      <c r="DQ379" s="488"/>
      <c r="DR379" s="488"/>
      <c r="DS379" s="488"/>
      <c r="DT379" s="488"/>
      <c r="DU379" s="488"/>
      <c r="DV379" s="488"/>
      <c r="DW379" s="488"/>
      <c r="DX379" s="488"/>
      <c r="DY379" s="488"/>
      <c r="DZ379" s="488"/>
      <c r="EA379" s="488"/>
      <c r="EB379" s="488"/>
      <c r="EC379" s="488"/>
      <c r="ED379" s="488"/>
      <c r="EE379" s="488"/>
      <c r="EF379" s="488"/>
      <c r="EG379" s="488"/>
      <c r="EH379" s="489"/>
    </row>
    <row r="380" spans="1:138" s="490" customFormat="1" ht="18" customHeight="1">
      <c r="A380" s="628">
        <v>372</v>
      </c>
      <c r="B380" s="470" t="s">
        <v>1959</v>
      </c>
      <c r="C380" s="468" t="s">
        <v>648</v>
      </c>
      <c r="D380" s="469">
        <v>3000</v>
      </c>
      <c r="E380" s="381" t="s">
        <v>1963</v>
      </c>
      <c r="F380" s="369" t="s">
        <v>1964</v>
      </c>
      <c r="G380" s="381" t="s">
        <v>1965</v>
      </c>
      <c r="H380" s="470" t="s">
        <v>983</v>
      </c>
      <c r="I380" s="468"/>
      <c r="J380" s="468"/>
      <c r="K380" s="471"/>
      <c r="L380" s="468"/>
      <c r="M380" s="488"/>
      <c r="N380" s="488"/>
      <c r="O380" s="488"/>
      <c r="P380" s="488"/>
      <c r="Q380" s="488"/>
      <c r="R380" s="488"/>
      <c r="S380" s="488"/>
      <c r="T380" s="488"/>
      <c r="U380" s="488"/>
      <c r="V380" s="488"/>
      <c r="W380" s="488"/>
      <c r="X380" s="488"/>
      <c r="Y380" s="488"/>
      <c r="Z380" s="488"/>
      <c r="AA380" s="488"/>
      <c r="AB380" s="488"/>
      <c r="AC380" s="488"/>
      <c r="AD380" s="488"/>
      <c r="AE380" s="488"/>
      <c r="AF380" s="488"/>
      <c r="AG380" s="488"/>
      <c r="AH380" s="488"/>
      <c r="AI380" s="488"/>
      <c r="AJ380" s="488"/>
      <c r="AK380" s="488"/>
      <c r="AL380" s="488"/>
      <c r="AM380" s="488"/>
      <c r="AN380" s="488"/>
      <c r="AO380" s="488"/>
      <c r="AP380" s="488"/>
      <c r="AQ380" s="488"/>
      <c r="AR380" s="488"/>
      <c r="AS380" s="488"/>
      <c r="AT380" s="488"/>
      <c r="AU380" s="488"/>
      <c r="AV380" s="488"/>
      <c r="AW380" s="488"/>
      <c r="AX380" s="488"/>
      <c r="AY380" s="488"/>
      <c r="AZ380" s="488"/>
      <c r="BA380" s="488"/>
      <c r="BB380" s="488"/>
      <c r="BC380" s="488"/>
      <c r="BD380" s="488"/>
      <c r="BE380" s="488"/>
      <c r="BF380" s="488"/>
      <c r="BG380" s="488"/>
      <c r="BH380" s="488"/>
      <c r="BI380" s="488"/>
      <c r="BJ380" s="488"/>
      <c r="BK380" s="488"/>
      <c r="BL380" s="488"/>
      <c r="BM380" s="488"/>
      <c r="BN380" s="488"/>
      <c r="BO380" s="488"/>
      <c r="BP380" s="488"/>
      <c r="BQ380" s="488"/>
      <c r="BR380" s="488"/>
      <c r="BS380" s="488"/>
      <c r="BT380" s="488"/>
      <c r="BU380" s="488"/>
      <c r="BV380" s="488"/>
      <c r="BW380" s="488"/>
      <c r="BX380" s="488"/>
      <c r="BY380" s="488"/>
      <c r="BZ380" s="488"/>
      <c r="CA380" s="488"/>
      <c r="CB380" s="488"/>
      <c r="CC380" s="488"/>
      <c r="CD380" s="488"/>
      <c r="CE380" s="488"/>
      <c r="CF380" s="488"/>
      <c r="CG380" s="488"/>
      <c r="CH380" s="488"/>
      <c r="CI380" s="488"/>
      <c r="CJ380" s="488"/>
      <c r="CK380" s="488"/>
      <c r="CL380" s="488"/>
      <c r="CM380" s="488"/>
      <c r="CN380" s="488"/>
      <c r="CO380" s="488"/>
      <c r="CP380" s="488"/>
      <c r="CQ380" s="488"/>
      <c r="CR380" s="488"/>
      <c r="CS380" s="488"/>
      <c r="CT380" s="488"/>
      <c r="CU380" s="488"/>
      <c r="CV380" s="488"/>
      <c r="CW380" s="488"/>
      <c r="CX380" s="488"/>
      <c r="CY380" s="488"/>
      <c r="CZ380" s="488"/>
      <c r="DA380" s="488"/>
      <c r="DB380" s="488"/>
      <c r="DC380" s="488"/>
      <c r="DD380" s="488"/>
      <c r="DE380" s="488"/>
      <c r="DF380" s="488"/>
      <c r="DG380" s="488"/>
      <c r="DH380" s="488"/>
      <c r="DI380" s="488"/>
      <c r="DJ380" s="488"/>
      <c r="DK380" s="488"/>
      <c r="DL380" s="488"/>
      <c r="DM380" s="488"/>
      <c r="DN380" s="488"/>
      <c r="DO380" s="488"/>
      <c r="DP380" s="488"/>
      <c r="DQ380" s="488"/>
      <c r="DR380" s="488"/>
      <c r="DS380" s="488"/>
      <c r="DT380" s="488"/>
      <c r="DU380" s="488"/>
      <c r="DV380" s="488"/>
      <c r="DW380" s="488"/>
      <c r="DX380" s="488"/>
      <c r="DY380" s="488"/>
      <c r="DZ380" s="488"/>
      <c r="EA380" s="488"/>
      <c r="EB380" s="488"/>
      <c r="EC380" s="488"/>
      <c r="ED380" s="488"/>
      <c r="EE380" s="488"/>
      <c r="EF380" s="488"/>
      <c r="EG380" s="488"/>
      <c r="EH380" s="489"/>
    </row>
    <row r="381" spans="1:138" s="490" customFormat="1" ht="18" customHeight="1">
      <c r="A381" s="628">
        <v>373</v>
      </c>
      <c r="B381" s="470" t="s">
        <v>1959</v>
      </c>
      <c r="C381" s="468" t="s">
        <v>648</v>
      </c>
      <c r="D381" s="469">
        <v>3000</v>
      </c>
      <c r="E381" s="381" t="s">
        <v>1966</v>
      </c>
      <c r="F381" s="369" t="s">
        <v>1967</v>
      </c>
      <c r="G381" s="381" t="s">
        <v>1968</v>
      </c>
      <c r="H381" s="470" t="s">
        <v>983</v>
      </c>
      <c r="I381" s="468"/>
      <c r="J381" s="468"/>
      <c r="K381" s="471"/>
      <c r="L381" s="468"/>
      <c r="M381" s="488"/>
      <c r="N381" s="488"/>
      <c r="O381" s="488"/>
      <c r="P381" s="488"/>
      <c r="Q381" s="488"/>
      <c r="R381" s="488"/>
      <c r="S381" s="488"/>
      <c r="T381" s="488"/>
      <c r="U381" s="488"/>
      <c r="V381" s="488"/>
      <c r="W381" s="488"/>
      <c r="X381" s="488"/>
      <c r="Y381" s="488"/>
      <c r="Z381" s="488"/>
      <c r="AA381" s="488"/>
      <c r="AB381" s="488"/>
      <c r="AC381" s="488"/>
      <c r="AD381" s="488"/>
      <c r="AE381" s="488"/>
      <c r="AF381" s="488"/>
      <c r="AG381" s="488"/>
      <c r="AH381" s="488"/>
      <c r="AI381" s="488"/>
      <c r="AJ381" s="488"/>
      <c r="AK381" s="488"/>
      <c r="AL381" s="488"/>
      <c r="AM381" s="488"/>
      <c r="AN381" s="488"/>
      <c r="AO381" s="488"/>
      <c r="AP381" s="488"/>
      <c r="AQ381" s="488"/>
      <c r="AR381" s="488"/>
      <c r="AS381" s="488"/>
      <c r="AT381" s="488"/>
      <c r="AU381" s="488"/>
      <c r="AV381" s="488"/>
      <c r="AW381" s="488"/>
      <c r="AX381" s="488"/>
      <c r="AY381" s="488"/>
      <c r="AZ381" s="488"/>
      <c r="BA381" s="488"/>
      <c r="BB381" s="488"/>
      <c r="BC381" s="488"/>
      <c r="BD381" s="488"/>
      <c r="BE381" s="488"/>
      <c r="BF381" s="488"/>
      <c r="BG381" s="488"/>
      <c r="BH381" s="488"/>
      <c r="BI381" s="488"/>
      <c r="BJ381" s="488"/>
      <c r="BK381" s="488"/>
      <c r="BL381" s="488"/>
      <c r="BM381" s="488"/>
      <c r="BN381" s="488"/>
      <c r="BO381" s="488"/>
      <c r="BP381" s="488"/>
      <c r="BQ381" s="488"/>
      <c r="BR381" s="488"/>
      <c r="BS381" s="488"/>
      <c r="BT381" s="488"/>
      <c r="BU381" s="488"/>
      <c r="BV381" s="488"/>
      <c r="BW381" s="488"/>
      <c r="BX381" s="488"/>
      <c r="BY381" s="488"/>
      <c r="BZ381" s="488"/>
      <c r="CA381" s="488"/>
      <c r="CB381" s="488"/>
      <c r="CC381" s="488"/>
      <c r="CD381" s="488"/>
      <c r="CE381" s="488"/>
      <c r="CF381" s="488"/>
      <c r="CG381" s="488"/>
      <c r="CH381" s="488"/>
      <c r="CI381" s="488"/>
      <c r="CJ381" s="488"/>
      <c r="CK381" s="488"/>
      <c r="CL381" s="488"/>
      <c r="CM381" s="488"/>
      <c r="CN381" s="488"/>
      <c r="CO381" s="488"/>
      <c r="CP381" s="488"/>
      <c r="CQ381" s="488"/>
      <c r="CR381" s="488"/>
      <c r="CS381" s="488"/>
      <c r="CT381" s="488"/>
      <c r="CU381" s="488"/>
      <c r="CV381" s="488"/>
      <c r="CW381" s="488"/>
      <c r="CX381" s="488"/>
      <c r="CY381" s="488"/>
      <c r="CZ381" s="488"/>
      <c r="DA381" s="488"/>
      <c r="DB381" s="488"/>
      <c r="DC381" s="488"/>
      <c r="DD381" s="488"/>
      <c r="DE381" s="488"/>
      <c r="DF381" s="488"/>
      <c r="DG381" s="488"/>
      <c r="DH381" s="488"/>
      <c r="DI381" s="488"/>
      <c r="DJ381" s="488"/>
      <c r="DK381" s="488"/>
      <c r="DL381" s="488"/>
      <c r="DM381" s="488"/>
      <c r="DN381" s="488"/>
      <c r="DO381" s="488"/>
      <c r="DP381" s="488"/>
      <c r="DQ381" s="488"/>
      <c r="DR381" s="488"/>
      <c r="DS381" s="488"/>
      <c r="DT381" s="488"/>
      <c r="DU381" s="488"/>
      <c r="DV381" s="488"/>
      <c r="DW381" s="488"/>
      <c r="DX381" s="488"/>
      <c r="DY381" s="488"/>
      <c r="DZ381" s="488"/>
      <c r="EA381" s="488"/>
      <c r="EB381" s="488"/>
      <c r="EC381" s="488"/>
      <c r="ED381" s="488"/>
      <c r="EE381" s="488"/>
      <c r="EF381" s="488"/>
      <c r="EG381" s="488"/>
      <c r="EH381" s="489"/>
    </row>
    <row r="382" spans="1:138" s="490" customFormat="1" ht="18" customHeight="1">
      <c r="A382" s="628">
        <v>374</v>
      </c>
      <c r="B382" s="470" t="s">
        <v>1959</v>
      </c>
      <c r="C382" s="468" t="s">
        <v>648</v>
      </c>
      <c r="D382" s="469">
        <v>5000</v>
      </c>
      <c r="E382" s="381" t="s">
        <v>1969</v>
      </c>
      <c r="F382" s="369" t="s">
        <v>1970</v>
      </c>
      <c r="G382" s="381" t="s">
        <v>1971</v>
      </c>
      <c r="H382" s="470" t="s">
        <v>979</v>
      </c>
      <c r="I382" s="468"/>
      <c r="J382" s="468"/>
      <c r="K382" s="471"/>
      <c r="L382" s="468"/>
      <c r="M382" s="488"/>
      <c r="N382" s="488"/>
      <c r="O382" s="488"/>
      <c r="P382" s="488"/>
      <c r="Q382" s="488"/>
      <c r="R382" s="488"/>
      <c r="S382" s="488"/>
      <c r="T382" s="488"/>
      <c r="U382" s="488"/>
      <c r="V382" s="488"/>
      <c r="W382" s="488"/>
      <c r="X382" s="488"/>
      <c r="Y382" s="488"/>
      <c r="Z382" s="488"/>
      <c r="AA382" s="488"/>
      <c r="AB382" s="488"/>
      <c r="AC382" s="488"/>
      <c r="AD382" s="488"/>
      <c r="AE382" s="488"/>
      <c r="AF382" s="488"/>
      <c r="AG382" s="488"/>
      <c r="AH382" s="488"/>
      <c r="AI382" s="488"/>
      <c r="AJ382" s="488"/>
      <c r="AK382" s="488"/>
      <c r="AL382" s="488"/>
      <c r="AM382" s="488"/>
      <c r="AN382" s="488"/>
      <c r="AO382" s="488"/>
      <c r="AP382" s="488"/>
      <c r="AQ382" s="488"/>
      <c r="AR382" s="488"/>
      <c r="AS382" s="488"/>
      <c r="AT382" s="488"/>
      <c r="AU382" s="488"/>
      <c r="AV382" s="488"/>
      <c r="AW382" s="488"/>
      <c r="AX382" s="488"/>
      <c r="AY382" s="488"/>
      <c r="AZ382" s="488"/>
      <c r="BA382" s="488"/>
      <c r="BB382" s="488"/>
      <c r="BC382" s="488"/>
      <c r="BD382" s="488"/>
      <c r="BE382" s="488"/>
      <c r="BF382" s="488"/>
      <c r="BG382" s="488"/>
      <c r="BH382" s="488"/>
      <c r="BI382" s="488"/>
      <c r="BJ382" s="488"/>
      <c r="BK382" s="488"/>
      <c r="BL382" s="488"/>
      <c r="BM382" s="488"/>
      <c r="BN382" s="488"/>
      <c r="BO382" s="488"/>
      <c r="BP382" s="488"/>
      <c r="BQ382" s="488"/>
      <c r="BR382" s="488"/>
      <c r="BS382" s="488"/>
      <c r="BT382" s="488"/>
      <c r="BU382" s="488"/>
      <c r="BV382" s="488"/>
      <c r="BW382" s="488"/>
      <c r="BX382" s="488"/>
      <c r="BY382" s="488"/>
      <c r="BZ382" s="488"/>
      <c r="CA382" s="488"/>
      <c r="CB382" s="488"/>
      <c r="CC382" s="488"/>
      <c r="CD382" s="488"/>
      <c r="CE382" s="488"/>
      <c r="CF382" s="488"/>
      <c r="CG382" s="488"/>
      <c r="CH382" s="488"/>
      <c r="CI382" s="488"/>
      <c r="CJ382" s="488"/>
      <c r="CK382" s="488"/>
      <c r="CL382" s="488"/>
      <c r="CM382" s="488"/>
      <c r="CN382" s="488"/>
      <c r="CO382" s="488"/>
      <c r="CP382" s="488"/>
      <c r="CQ382" s="488"/>
      <c r="CR382" s="488"/>
      <c r="CS382" s="488"/>
      <c r="CT382" s="488"/>
      <c r="CU382" s="488"/>
      <c r="CV382" s="488"/>
      <c r="CW382" s="488"/>
      <c r="CX382" s="488"/>
      <c r="CY382" s="488"/>
      <c r="CZ382" s="488"/>
      <c r="DA382" s="488"/>
      <c r="DB382" s="488"/>
      <c r="DC382" s="488"/>
      <c r="DD382" s="488"/>
      <c r="DE382" s="488"/>
      <c r="DF382" s="488"/>
      <c r="DG382" s="488"/>
      <c r="DH382" s="488"/>
      <c r="DI382" s="488"/>
      <c r="DJ382" s="488"/>
      <c r="DK382" s="488"/>
      <c r="DL382" s="488"/>
      <c r="DM382" s="488"/>
      <c r="DN382" s="488"/>
      <c r="DO382" s="488"/>
      <c r="DP382" s="488"/>
      <c r="DQ382" s="488"/>
      <c r="DR382" s="488"/>
      <c r="DS382" s="488"/>
      <c r="DT382" s="488"/>
      <c r="DU382" s="488"/>
      <c r="DV382" s="488"/>
      <c r="DW382" s="488"/>
      <c r="DX382" s="488"/>
      <c r="DY382" s="488"/>
      <c r="DZ382" s="488"/>
      <c r="EA382" s="488"/>
      <c r="EB382" s="488"/>
      <c r="EC382" s="488"/>
      <c r="ED382" s="488"/>
      <c r="EE382" s="488"/>
      <c r="EF382" s="488"/>
      <c r="EG382" s="488"/>
      <c r="EH382" s="489"/>
    </row>
    <row r="383" spans="1:138" s="490" customFormat="1" ht="18" customHeight="1">
      <c r="A383" s="628">
        <v>375</v>
      </c>
      <c r="B383" s="470" t="s">
        <v>1959</v>
      </c>
      <c r="C383" s="468" t="s">
        <v>648</v>
      </c>
      <c r="D383" s="469">
        <v>2500</v>
      </c>
      <c r="E383" s="381" t="s">
        <v>1972</v>
      </c>
      <c r="F383" s="369" t="s">
        <v>1973</v>
      </c>
      <c r="G383" s="381" t="s">
        <v>1974</v>
      </c>
      <c r="H383" s="470" t="s">
        <v>983</v>
      </c>
      <c r="I383" s="468"/>
      <c r="J383" s="468"/>
      <c r="K383" s="471"/>
      <c r="L383" s="468"/>
      <c r="M383" s="488"/>
      <c r="N383" s="488"/>
      <c r="O383" s="488"/>
      <c r="P383" s="488"/>
      <c r="Q383" s="488"/>
      <c r="R383" s="488"/>
      <c r="S383" s="488"/>
      <c r="T383" s="488"/>
      <c r="U383" s="488"/>
      <c r="V383" s="488"/>
      <c r="W383" s="488"/>
      <c r="X383" s="488"/>
      <c r="Y383" s="488"/>
      <c r="Z383" s="488"/>
      <c r="AA383" s="488"/>
      <c r="AB383" s="488"/>
      <c r="AC383" s="488"/>
      <c r="AD383" s="488"/>
      <c r="AE383" s="488"/>
      <c r="AF383" s="488"/>
      <c r="AG383" s="488"/>
      <c r="AH383" s="488"/>
      <c r="AI383" s="488"/>
      <c r="AJ383" s="488"/>
      <c r="AK383" s="488"/>
      <c r="AL383" s="488"/>
      <c r="AM383" s="488"/>
      <c r="AN383" s="488"/>
      <c r="AO383" s="488"/>
      <c r="AP383" s="488"/>
      <c r="AQ383" s="488"/>
      <c r="AR383" s="488"/>
      <c r="AS383" s="488"/>
      <c r="AT383" s="488"/>
      <c r="AU383" s="488"/>
      <c r="AV383" s="488"/>
      <c r="AW383" s="488"/>
      <c r="AX383" s="488"/>
      <c r="AY383" s="488"/>
      <c r="AZ383" s="488"/>
      <c r="BA383" s="488"/>
      <c r="BB383" s="488"/>
      <c r="BC383" s="488"/>
      <c r="BD383" s="488"/>
      <c r="BE383" s="488"/>
      <c r="BF383" s="488"/>
      <c r="BG383" s="488"/>
      <c r="BH383" s="488"/>
      <c r="BI383" s="488"/>
      <c r="BJ383" s="488"/>
      <c r="BK383" s="488"/>
      <c r="BL383" s="488"/>
      <c r="BM383" s="488"/>
      <c r="BN383" s="488"/>
      <c r="BO383" s="488"/>
      <c r="BP383" s="488"/>
      <c r="BQ383" s="488"/>
      <c r="BR383" s="488"/>
      <c r="BS383" s="488"/>
      <c r="BT383" s="488"/>
      <c r="BU383" s="488"/>
      <c r="BV383" s="488"/>
      <c r="BW383" s="488"/>
      <c r="BX383" s="488"/>
      <c r="BY383" s="488"/>
      <c r="BZ383" s="488"/>
      <c r="CA383" s="488"/>
      <c r="CB383" s="488"/>
      <c r="CC383" s="488"/>
      <c r="CD383" s="488"/>
      <c r="CE383" s="488"/>
      <c r="CF383" s="488"/>
      <c r="CG383" s="488"/>
      <c r="CH383" s="488"/>
      <c r="CI383" s="488"/>
      <c r="CJ383" s="488"/>
      <c r="CK383" s="488"/>
      <c r="CL383" s="488"/>
      <c r="CM383" s="488"/>
      <c r="CN383" s="488"/>
      <c r="CO383" s="488"/>
      <c r="CP383" s="488"/>
      <c r="CQ383" s="488"/>
      <c r="CR383" s="488"/>
      <c r="CS383" s="488"/>
      <c r="CT383" s="488"/>
      <c r="CU383" s="488"/>
      <c r="CV383" s="488"/>
      <c r="CW383" s="488"/>
      <c r="CX383" s="488"/>
      <c r="CY383" s="488"/>
      <c r="CZ383" s="488"/>
      <c r="DA383" s="488"/>
      <c r="DB383" s="488"/>
      <c r="DC383" s="488"/>
      <c r="DD383" s="488"/>
      <c r="DE383" s="488"/>
      <c r="DF383" s="488"/>
      <c r="DG383" s="488"/>
      <c r="DH383" s="488"/>
      <c r="DI383" s="488"/>
      <c r="DJ383" s="488"/>
      <c r="DK383" s="488"/>
      <c r="DL383" s="488"/>
      <c r="DM383" s="488"/>
      <c r="DN383" s="488"/>
      <c r="DO383" s="488"/>
      <c r="DP383" s="488"/>
      <c r="DQ383" s="488"/>
      <c r="DR383" s="488"/>
      <c r="DS383" s="488"/>
      <c r="DT383" s="488"/>
      <c r="DU383" s="488"/>
      <c r="DV383" s="488"/>
      <c r="DW383" s="488"/>
      <c r="DX383" s="488"/>
      <c r="DY383" s="488"/>
      <c r="DZ383" s="488"/>
      <c r="EA383" s="488"/>
      <c r="EB383" s="488"/>
      <c r="EC383" s="488"/>
      <c r="ED383" s="488"/>
      <c r="EE383" s="488"/>
      <c r="EF383" s="488"/>
      <c r="EG383" s="488"/>
      <c r="EH383" s="489"/>
    </row>
    <row r="384" spans="1:138" s="490" customFormat="1" ht="18" customHeight="1">
      <c r="A384" s="628">
        <v>376</v>
      </c>
      <c r="B384" s="470" t="s">
        <v>1959</v>
      </c>
      <c r="C384" s="468" t="s">
        <v>648</v>
      </c>
      <c r="D384" s="469">
        <v>3000</v>
      </c>
      <c r="E384" s="381" t="s">
        <v>1975</v>
      </c>
      <c r="F384" s="369" t="s">
        <v>1976</v>
      </c>
      <c r="G384" s="381" t="s">
        <v>1977</v>
      </c>
      <c r="H384" s="470" t="s">
        <v>983</v>
      </c>
      <c r="I384" s="468"/>
      <c r="J384" s="468"/>
      <c r="K384" s="471"/>
      <c r="L384" s="468"/>
      <c r="M384" s="488"/>
      <c r="N384" s="488"/>
      <c r="O384" s="488"/>
      <c r="P384" s="488"/>
      <c r="Q384" s="488"/>
      <c r="R384" s="488"/>
      <c r="S384" s="488"/>
      <c r="T384" s="488"/>
      <c r="U384" s="488"/>
      <c r="V384" s="488"/>
      <c r="W384" s="488"/>
      <c r="X384" s="488"/>
      <c r="Y384" s="488"/>
      <c r="Z384" s="488"/>
      <c r="AA384" s="488"/>
      <c r="AB384" s="488"/>
      <c r="AC384" s="488"/>
      <c r="AD384" s="488"/>
      <c r="AE384" s="488"/>
      <c r="AF384" s="488"/>
      <c r="AG384" s="488"/>
      <c r="AH384" s="488"/>
      <c r="AI384" s="488"/>
      <c r="AJ384" s="488"/>
      <c r="AK384" s="488"/>
      <c r="AL384" s="488"/>
      <c r="AM384" s="488"/>
      <c r="AN384" s="488"/>
      <c r="AO384" s="488"/>
      <c r="AP384" s="488"/>
      <c r="AQ384" s="488"/>
      <c r="AR384" s="488"/>
      <c r="AS384" s="488"/>
      <c r="AT384" s="488"/>
      <c r="AU384" s="488"/>
      <c r="AV384" s="488"/>
      <c r="AW384" s="488"/>
      <c r="AX384" s="488"/>
      <c r="AY384" s="488"/>
      <c r="AZ384" s="488"/>
      <c r="BA384" s="488"/>
      <c r="BB384" s="488"/>
      <c r="BC384" s="488"/>
      <c r="BD384" s="488"/>
      <c r="BE384" s="488"/>
      <c r="BF384" s="488"/>
      <c r="BG384" s="488"/>
      <c r="BH384" s="488"/>
      <c r="BI384" s="488"/>
      <c r="BJ384" s="488"/>
      <c r="BK384" s="488"/>
      <c r="BL384" s="488"/>
      <c r="BM384" s="488"/>
      <c r="BN384" s="488"/>
      <c r="BO384" s="488"/>
      <c r="BP384" s="488"/>
      <c r="BQ384" s="488"/>
      <c r="BR384" s="488"/>
      <c r="BS384" s="488"/>
      <c r="BT384" s="488"/>
      <c r="BU384" s="488"/>
      <c r="BV384" s="488"/>
      <c r="BW384" s="488"/>
      <c r="BX384" s="488"/>
      <c r="BY384" s="488"/>
      <c r="BZ384" s="488"/>
      <c r="CA384" s="488"/>
      <c r="CB384" s="488"/>
      <c r="CC384" s="488"/>
      <c r="CD384" s="488"/>
      <c r="CE384" s="488"/>
      <c r="CF384" s="488"/>
      <c r="CG384" s="488"/>
      <c r="CH384" s="488"/>
      <c r="CI384" s="488"/>
      <c r="CJ384" s="488"/>
      <c r="CK384" s="488"/>
      <c r="CL384" s="488"/>
      <c r="CM384" s="488"/>
      <c r="CN384" s="488"/>
      <c r="CO384" s="488"/>
      <c r="CP384" s="488"/>
      <c r="CQ384" s="488"/>
      <c r="CR384" s="488"/>
      <c r="CS384" s="488"/>
      <c r="CT384" s="488"/>
      <c r="CU384" s="488"/>
      <c r="CV384" s="488"/>
      <c r="CW384" s="488"/>
      <c r="CX384" s="488"/>
      <c r="CY384" s="488"/>
      <c r="CZ384" s="488"/>
      <c r="DA384" s="488"/>
      <c r="DB384" s="488"/>
      <c r="DC384" s="488"/>
      <c r="DD384" s="488"/>
      <c r="DE384" s="488"/>
      <c r="DF384" s="488"/>
      <c r="DG384" s="488"/>
      <c r="DH384" s="488"/>
      <c r="DI384" s="488"/>
      <c r="DJ384" s="488"/>
      <c r="DK384" s="488"/>
      <c r="DL384" s="488"/>
      <c r="DM384" s="488"/>
      <c r="DN384" s="488"/>
      <c r="DO384" s="488"/>
      <c r="DP384" s="488"/>
      <c r="DQ384" s="488"/>
      <c r="DR384" s="488"/>
      <c r="DS384" s="488"/>
      <c r="DT384" s="488"/>
      <c r="DU384" s="488"/>
      <c r="DV384" s="488"/>
      <c r="DW384" s="488"/>
      <c r="DX384" s="488"/>
      <c r="DY384" s="488"/>
      <c r="DZ384" s="488"/>
      <c r="EA384" s="488"/>
      <c r="EB384" s="488"/>
      <c r="EC384" s="488"/>
      <c r="ED384" s="488"/>
      <c r="EE384" s="488"/>
      <c r="EF384" s="488"/>
      <c r="EG384" s="488"/>
      <c r="EH384" s="489"/>
    </row>
    <row r="385" spans="1:138" s="490" customFormat="1" ht="18" customHeight="1">
      <c r="A385" s="628">
        <v>377</v>
      </c>
      <c r="B385" s="470" t="s">
        <v>1959</v>
      </c>
      <c r="C385" s="468" t="s">
        <v>648</v>
      </c>
      <c r="D385" s="469">
        <v>1500</v>
      </c>
      <c r="E385" s="381" t="s">
        <v>1978</v>
      </c>
      <c r="F385" s="369" t="s">
        <v>1979</v>
      </c>
      <c r="G385" s="381" t="s">
        <v>1980</v>
      </c>
      <c r="H385" s="470" t="s">
        <v>979</v>
      </c>
      <c r="I385" s="468"/>
      <c r="J385" s="468"/>
      <c r="K385" s="471"/>
      <c r="L385" s="468"/>
      <c r="M385" s="488"/>
      <c r="N385" s="488"/>
      <c r="O385" s="488"/>
      <c r="P385" s="488"/>
      <c r="Q385" s="488"/>
      <c r="R385" s="488"/>
      <c r="S385" s="488"/>
      <c r="T385" s="488"/>
      <c r="U385" s="488"/>
      <c r="V385" s="488"/>
      <c r="W385" s="488"/>
      <c r="X385" s="488"/>
      <c r="Y385" s="488"/>
      <c r="Z385" s="488"/>
      <c r="AA385" s="488"/>
      <c r="AB385" s="488"/>
      <c r="AC385" s="488"/>
      <c r="AD385" s="488"/>
      <c r="AE385" s="488"/>
      <c r="AF385" s="488"/>
      <c r="AG385" s="488"/>
      <c r="AH385" s="488"/>
      <c r="AI385" s="488"/>
      <c r="AJ385" s="488"/>
      <c r="AK385" s="488"/>
      <c r="AL385" s="488"/>
      <c r="AM385" s="488"/>
      <c r="AN385" s="488"/>
      <c r="AO385" s="488"/>
      <c r="AP385" s="488"/>
      <c r="AQ385" s="488"/>
      <c r="AR385" s="488"/>
      <c r="AS385" s="488"/>
      <c r="AT385" s="488"/>
      <c r="AU385" s="488"/>
      <c r="AV385" s="488"/>
      <c r="AW385" s="488"/>
      <c r="AX385" s="488"/>
      <c r="AY385" s="488"/>
      <c r="AZ385" s="488"/>
      <c r="BA385" s="488"/>
      <c r="BB385" s="488"/>
      <c r="BC385" s="488"/>
      <c r="BD385" s="488"/>
      <c r="BE385" s="488"/>
      <c r="BF385" s="488"/>
      <c r="BG385" s="488"/>
      <c r="BH385" s="488"/>
      <c r="BI385" s="488"/>
      <c r="BJ385" s="488"/>
      <c r="BK385" s="488"/>
      <c r="BL385" s="488"/>
      <c r="BM385" s="488"/>
      <c r="BN385" s="488"/>
      <c r="BO385" s="488"/>
      <c r="BP385" s="488"/>
      <c r="BQ385" s="488"/>
      <c r="BR385" s="488"/>
      <c r="BS385" s="488"/>
      <c r="BT385" s="488"/>
      <c r="BU385" s="488"/>
      <c r="BV385" s="488"/>
      <c r="BW385" s="488"/>
      <c r="BX385" s="488"/>
      <c r="BY385" s="488"/>
      <c r="BZ385" s="488"/>
      <c r="CA385" s="488"/>
      <c r="CB385" s="488"/>
      <c r="CC385" s="488"/>
      <c r="CD385" s="488"/>
      <c r="CE385" s="488"/>
      <c r="CF385" s="488"/>
      <c r="CG385" s="488"/>
      <c r="CH385" s="488"/>
      <c r="CI385" s="488"/>
      <c r="CJ385" s="488"/>
      <c r="CK385" s="488"/>
      <c r="CL385" s="488"/>
      <c r="CM385" s="488"/>
      <c r="CN385" s="488"/>
      <c r="CO385" s="488"/>
      <c r="CP385" s="488"/>
      <c r="CQ385" s="488"/>
      <c r="CR385" s="488"/>
      <c r="CS385" s="488"/>
      <c r="CT385" s="488"/>
      <c r="CU385" s="488"/>
      <c r="CV385" s="488"/>
      <c r="CW385" s="488"/>
      <c r="CX385" s="488"/>
      <c r="CY385" s="488"/>
      <c r="CZ385" s="488"/>
      <c r="DA385" s="488"/>
      <c r="DB385" s="488"/>
      <c r="DC385" s="488"/>
      <c r="DD385" s="488"/>
      <c r="DE385" s="488"/>
      <c r="DF385" s="488"/>
      <c r="DG385" s="488"/>
      <c r="DH385" s="488"/>
      <c r="DI385" s="488"/>
      <c r="DJ385" s="488"/>
      <c r="DK385" s="488"/>
      <c r="DL385" s="488"/>
      <c r="DM385" s="488"/>
      <c r="DN385" s="488"/>
      <c r="DO385" s="488"/>
      <c r="DP385" s="488"/>
      <c r="DQ385" s="488"/>
      <c r="DR385" s="488"/>
      <c r="DS385" s="488"/>
      <c r="DT385" s="488"/>
      <c r="DU385" s="488"/>
      <c r="DV385" s="488"/>
      <c r="DW385" s="488"/>
      <c r="DX385" s="488"/>
      <c r="DY385" s="488"/>
      <c r="DZ385" s="488"/>
      <c r="EA385" s="488"/>
      <c r="EB385" s="488"/>
      <c r="EC385" s="488"/>
      <c r="ED385" s="488"/>
      <c r="EE385" s="488"/>
      <c r="EF385" s="488"/>
      <c r="EG385" s="488"/>
      <c r="EH385" s="489"/>
    </row>
    <row r="386" spans="1:138" s="490" customFormat="1" ht="18" customHeight="1">
      <c r="A386" s="628">
        <v>378</v>
      </c>
      <c r="B386" s="470" t="s">
        <v>1959</v>
      </c>
      <c r="C386" s="468" t="s">
        <v>648</v>
      </c>
      <c r="D386" s="469">
        <v>2000</v>
      </c>
      <c r="E386" s="381" t="s">
        <v>1981</v>
      </c>
      <c r="F386" s="369" t="s">
        <v>1116</v>
      </c>
      <c r="G386" s="381" t="s">
        <v>1117</v>
      </c>
      <c r="H386" s="470" t="s">
        <v>1032</v>
      </c>
      <c r="I386" s="468"/>
      <c r="J386" s="468"/>
      <c r="K386" s="471"/>
      <c r="L386" s="468"/>
      <c r="M386" s="488"/>
      <c r="N386" s="488"/>
      <c r="O386" s="488"/>
      <c r="P386" s="488"/>
      <c r="Q386" s="488"/>
      <c r="R386" s="488"/>
      <c r="S386" s="488"/>
      <c r="T386" s="488"/>
      <c r="U386" s="488"/>
      <c r="V386" s="488"/>
      <c r="W386" s="488"/>
      <c r="X386" s="488"/>
      <c r="Y386" s="488"/>
      <c r="Z386" s="488"/>
      <c r="AA386" s="488"/>
      <c r="AB386" s="488"/>
      <c r="AC386" s="488"/>
      <c r="AD386" s="488"/>
      <c r="AE386" s="488"/>
      <c r="AF386" s="488"/>
      <c r="AG386" s="488"/>
      <c r="AH386" s="488"/>
      <c r="AI386" s="488"/>
      <c r="AJ386" s="488"/>
      <c r="AK386" s="488"/>
      <c r="AL386" s="488"/>
      <c r="AM386" s="488"/>
      <c r="AN386" s="488"/>
      <c r="AO386" s="488"/>
      <c r="AP386" s="488"/>
      <c r="AQ386" s="488"/>
      <c r="AR386" s="488"/>
      <c r="AS386" s="488"/>
      <c r="AT386" s="488"/>
      <c r="AU386" s="488"/>
      <c r="AV386" s="488"/>
      <c r="AW386" s="488"/>
      <c r="AX386" s="488"/>
      <c r="AY386" s="488"/>
      <c r="AZ386" s="488"/>
      <c r="BA386" s="488"/>
      <c r="BB386" s="488"/>
      <c r="BC386" s="488"/>
      <c r="BD386" s="488"/>
      <c r="BE386" s="488"/>
      <c r="BF386" s="488"/>
      <c r="BG386" s="488"/>
      <c r="BH386" s="488"/>
      <c r="BI386" s="488"/>
      <c r="BJ386" s="488"/>
      <c r="BK386" s="488"/>
      <c r="BL386" s="488"/>
      <c r="BM386" s="488"/>
      <c r="BN386" s="488"/>
      <c r="BO386" s="488"/>
      <c r="BP386" s="488"/>
      <c r="BQ386" s="488"/>
      <c r="BR386" s="488"/>
      <c r="BS386" s="488"/>
      <c r="BT386" s="488"/>
      <c r="BU386" s="488"/>
      <c r="BV386" s="488"/>
      <c r="BW386" s="488"/>
      <c r="BX386" s="488"/>
      <c r="BY386" s="488"/>
      <c r="BZ386" s="488"/>
      <c r="CA386" s="488"/>
      <c r="CB386" s="488"/>
      <c r="CC386" s="488"/>
      <c r="CD386" s="488"/>
      <c r="CE386" s="488"/>
      <c r="CF386" s="488"/>
      <c r="CG386" s="488"/>
      <c r="CH386" s="488"/>
      <c r="CI386" s="488"/>
      <c r="CJ386" s="488"/>
      <c r="CK386" s="488"/>
      <c r="CL386" s="488"/>
      <c r="CM386" s="488"/>
      <c r="CN386" s="488"/>
      <c r="CO386" s="488"/>
      <c r="CP386" s="488"/>
      <c r="CQ386" s="488"/>
      <c r="CR386" s="488"/>
      <c r="CS386" s="488"/>
      <c r="CT386" s="488"/>
      <c r="CU386" s="488"/>
      <c r="CV386" s="488"/>
      <c r="CW386" s="488"/>
      <c r="CX386" s="488"/>
      <c r="CY386" s="488"/>
      <c r="CZ386" s="488"/>
      <c r="DA386" s="488"/>
      <c r="DB386" s="488"/>
      <c r="DC386" s="488"/>
      <c r="DD386" s="488"/>
      <c r="DE386" s="488"/>
      <c r="DF386" s="488"/>
      <c r="DG386" s="488"/>
      <c r="DH386" s="488"/>
      <c r="DI386" s="488"/>
      <c r="DJ386" s="488"/>
      <c r="DK386" s="488"/>
      <c r="DL386" s="488"/>
      <c r="DM386" s="488"/>
      <c r="DN386" s="488"/>
      <c r="DO386" s="488"/>
      <c r="DP386" s="488"/>
      <c r="DQ386" s="488"/>
      <c r="DR386" s="488"/>
      <c r="DS386" s="488"/>
      <c r="DT386" s="488"/>
      <c r="DU386" s="488"/>
      <c r="DV386" s="488"/>
      <c r="DW386" s="488"/>
      <c r="DX386" s="488"/>
      <c r="DY386" s="488"/>
      <c r="DZ386" s="488"/>
      <c r="EA386" s="488"/>
      <c r="EB386" s="488"/>
      <c r="EC386" s="488"/>
      <c r="ED386" s="488"/>
      <c r="EE386" s="488"/>
      <c r="EF386" s="488"/>
      <c r="EG386" s="488"/>
      <c r="EH386" s="489"/>
    </row>
    <row r="387" spans="1:138" s="490" customFormat="1" ht="18" customHeight="1">
      <c r="A387" s="628">
        <v>379</v>
      </c>
      <c r="B387" s="470" t="s">
        <v>1959</v>
      </c>
      <c r="C387" s="468" t="s">
        <v>648</v>
      </c>
      <c r="D387" s="469">
        <v>8000</v>
      </c>
      <c r="E387" s="381" t="s">
        <v>1960</v>
      </c>
      <c r="F387" s="369" t="s">
        <v>1961</v>
      </c>
      <c r="G387" s="381" t="s">
        <v>1962</v>
      </c>
      <c r="H387" s="470" t="s">
        <v>983</v>
      </c>
      <c r="I387" s="468"/>
      <c r="J387" s="468"/>
      <c r="K387" s="471"/>
      <c r="L387" s="468"/>
      <c r="M387" s="488"/>
      <c r="N387" s="488"/>
      <c r="O387" s="488"/>
      <c r="P387" s="488"/>
      <c r="Q387" s="488"/>
      <c r="R387" s="488"/>
      <c r="S387" s="488"/>
      <c r="T387" s="488"/>
      <c r="U387" s="488"/>
      <c r="V387" s="488"/>
      <c r="W387" s="488"/>
      <c r="X387" s="488"/>
      <c r="Y387" s="488"/>
      <c r="Z387" s="488"/>
      <c r="AA387" s="488"/>
      <c r="AB387" s="488"/>
      <c r="AC387" s="488"/>
      <c r="AD387" s="488"/>
      <c r="AE387" s="488"/>
      <c r="AF387" s="488"/>
      <c r="AG387" s="488"/>
      <c r="AH387" s="488"/>
      <c r="AI387" s="488"/>
      <c r="AJ387" s="488"/>
      <c r="AK387" s="488"/>
      <c r="AL387" s="488"/>
      <c r="AM387" s="488"/>
      <c r="AN387" s="488"/>
      <c r="AO387" s="488"/>
      <c r="AP387" s="488"/>
      <c r="AQ387" s="488"/>
      <c r="AR387" s="488"/>
      <c r="AS387" s="488"/>
      <c r="AT387" s="488"/>
      <c r="AU387" s="488"/>
      <c r="AV387" s="488"/>
      <c r="AW387" s="488"/>
      <c r="AX387" s="488"/>
      <c r="AY387" s="488"/>
      <c r="AZ387" s="488"/>
      <c r="BA387" s="488"/>
      <c r="BB387" s="488"/>
      <c r="BC387" s="488"/>
      <c r="BD387" s="488"/>
      <c r="BE387" s="488"/>
      <c r="BF387" s="488"/>
      <c r="BG387" s="488"/>
      <c r="BH387" s="488"/>
      <c r="BI387" s="488"/>
      <c r="BJ387" s="488"/>
      <c r="BK387" s="488"/>
      <c r="BL387" s="488"/>
      <c r="BM387" s="488"/>
      <c r="BN387" s="488"/>
      <c r="BO387" s="488"/>
      <c r="BP387" s="488"/>
      <c r="BQ387" s="488"/>
      <c r="BR387" s="488"/>
      <c r="BS387" s="488"/>
      <c r="BT387" s="488"/>
      <c r="BU387" s="488"/>
      <c r="BV387" s="488"/>
      <c r="BW387" s="488"/>
      <c r="BX387" s="488"/>
      <c r="BY387" s="488"/>
      <c r="BZ387" s="488"/>
      <c r="CA387" s="488"/>
      <c r="CB387" s="488"/>
      <c r="CC387" s="488"/>
      <c r="CD387" s="488"/>
      <c r="CE387" s="488"/>
      <c r="CF387" s="488"/>
      <c r="CG387" s="488"/>
      <c r="CH387" s="488"/>
      <c r="CI387" s="488"/>
      <c r="CJ387" s="488"/>
      <c r="CK387" s="488"/>
      <c r="CL387" s="488"/>
      <c r="CM387" s="488"/>
      <c r="CN387" s="488"/>
      <c r="CO387" s="488"/>
      <c r="CP387" s="488"/>
      <c r="CQ387" s="488"/>
      <c r="CR387" s="488"/>
      <c r="CS387" s="488"/>
      <c r="CT387" s="488"/>
      <c r="CU387" s="488"/>
      <c r="CV387" s="488"/>
      <c r="CW387" s="488"/>
      <c r="CX387" s="488"/>
      <c r="CY387" s="488"/>
      <c r="CZ387" s="488"/>
      <c r="DA387" s="488"/>
      <c r="DB387" s="488"/>
      <c r="DC387" s="488"/>
      <c r="DD387" s="488"/>
      <c r="DE387" s="488"/>
      <c r="DF387" s="488"/>
      <c r="DG387" s="488"/>
      <c r="DH387" s="488"/>
      <c r="DI387" s="488"/>
      <c r="DJ387" s="488"/>
      <c r="DK387" s="488"/>
      <c r="DL387" s="488"/>
      <c r="DM387" s="488"/>
      <c r="DN387" s="488"/>
      <c r="DO387" s="488"/>
      <c r="DP387" s="488"/>
      <c r="DQ387" s="488"/>
      <c r="DR387" s="488"/>
      <c r="DS387" s="488"/>
      <c r="DT387" s="488"/>
      <c r="DU387" s="488"/>
      <c r="DV387" s="488"/>
      <c r="DW387" s="488"/>
      <c r="DX387" s="488"/>
      <c r="DY387" s="488"/>
      <c r="DZ387" s="488"/>
      <c r="EA387" s="488"/>
      <c r="EB387" s="488"/>
      <c r="EC387" s="488"/>
      <c r="ED387" s="488"/>
      <c r="EE387" s="488"/>
      <c r="EF387" s="488"/>
      <c r="EG387" s="488"/>
      <c r="EH387" s="489"/>
    </row>
    <row r="388" spans="1:138" s="490" customFormat="1" ht="18" customHeight="1">
      <c r="A388" s="628">
        <v>380</v>
      </c>
      <c r="B388" s="470" t="s">
        <v>1959</v>
      </c>
      <c r="C388" s="468" t="s">
        <v>648</v>
      </c>
      <c r="D388" s="469">
        <v>2500</v>
      </c>
      <c r="E388" s="381" t="s">
        <v>1982</v>
      </c>
      <c r="F388" s="369" t="s">
        <v>1983</v>
      </c>
      <c r="G388" s="381" t="s">
        <v>1984</v>
      </c>
      <c r="H388" s="470" t="s">
        <v>979</v>
      </c>
      <c r="I388" s="468"/>
      <c r="J388" s="468"/>
      <c r="K388" s="471"/>
      <c r="L388" s="468"/>
      <c r="M388" s="488"/>
      <c r="N388" s="488"/>
      <c r="O388" s="488"/>
      <c r="P388" s="488"/>
      <c r="Q388" s="488"/>
      <c r="R388" s="488"/>
      <c r="S388" s="488"/>
      <c r="T388" s="488"/>
      <c r="U388" s="488"/>
      <c r="V388" s="488"/>
      <c r="W388" s="488"/>
      <c r="X388" s="488"/>
      <c r="Y388" s="488"/>
      <c r="Z388" s="488"/>
      <c r="AA388" s="488"/>
      <c r="AB388" s="488"/>
      <c r="AC388" s="488"/>
      <c r="AD388" s="488"/>
      <c r="AE388" s="488"/>
      <c r="AF388" s="488"/>
      <c r="AG388" s="488"/>
      <c r="AH388" s="488"/>
      <c r="AI388" s="488"/>
      <c r="AJ388" s="488"/>
      <c r="AK388" s="488"/>
      <c r="AL388" s="488"/>
      <c r="AM388" s="488"/>
      <c r="AN388" s="488"/>
      <c r="AO388" s="488"/>
      <c r="AP388" s="488"/>
      <c r="AQ388" s="488"/>
      <c r="AR388" s="488"/>
      <c r="AS388" s="488"/>
      <c r="AT388" s="488"/>
      <c r="AU388" s="488"/>
      <c r="AV388" s="488"/>
      <c r="AW388" s="488"/>
      <c r="AX388" s="488"/>
      <c r="AY388" s="488"/>
      <c r="AZ388" s="488"/>
      <c r="BA388" s="488"/>
      <c r="BB388" s="488"/>
      <c r="BC388" s="488"/>
      <c r="BD388" s="488"/>
      <c r="BE388" s="488"/>
      <c r="BF388" s="488"/>
      <c r="BG388" s="488"/>
      <c r="BH388" s="488"/>
      <c r="BI388" s="488"/>
      <c r="BJ388" s="488"/>
      <c r="BK388" s="488"/>
      <c r="BL388" s="488"/>
      <c r="BM388" s="488"/>
      <c r="BN388" s="488"/>
      <c r="BO388" s="488"/>
      <c r="BP388" s="488"/>
      <c r="BQ388" s="488"/>
      <c r="BR388" s="488"/>
      <c r="BS388" s="488"/>
      <c r="BT388" s="488"/>
      <c r="BU388" s="488"/>
      <c r="BV388" s="488"/>
      <c r="BW388" s="488"/>
      <c r="BX388" s="488"/>
      <c r="BY388" s="488"/>
      <c r="BZ388" s="488"/>
      <c r="CA388" s="488"/>
      <c r="CB388" s="488"/>
      <c r="CC388" s="488"/>
      <c r="CD388" s="488"/>
      <c r="CE388" s="488"/>
      <c r="CF388" s="488"/>
      <c r="CG388" s="488"/>
      <c r="CH388" s="488"/>
      <c r="CI388" s="488"/>
      <c r="CJ388" s="488"/>
      <c r="CK388" s="488"/>
      <c r="CL388" s="488"/>
      <c r="CM388" s="488"/>
      <c r="CN388" s="488"/>
      <c r="CO388" s="488"/>
      <c r="CP388" s="488"/>
      <c r="CQ388" s="488"/>
      <c r="CR388" s="488"/>
      <c r="CS388" s="488"/>
      <c r="CT388" s="488"/>
      <c r="CU388" s="488"/>
      <c r="CV388" s="488"/>
      <c r="CW388" s="488"/>
      <c r="CX388" s="488"/>
      <c r="CY388" s="488"/>
      <c r="CZ388" s="488"/>
      <c r="DA388" s="488"/>
      <c r="DB388" s="488"/>
      <c r="DC388" s="488"/>
      <c r="DD388" s="488"/>
      <c r="DE388" s="488"/>
      <c r="DF388" s="488"/>
      <c r="DG388" s="488"/>
      <c r="DH388" s="488"/>
      <c r="DI388" s="488"/>
      <c r="DJ388" s="488"/>
      <c r="DK388" s="488"/>
      <c r="DL388" s="488"/>
      <c r="DM388" s="488"/>
      <c r="DN388" s="488"/>
      <c r="DO388" s="488"/>
      <c r="DP388" s="488"/>
      <c r="DQ388" s="488"/>
      <c r="DR388" s="488"/>
      <c r="DS388" s="488"/>
      <c r="DT388" s="488"/>
      <c r="DU388" s="488"/>
      <c r="DV388" s="488"/>
      <c r="DW388" s="488"/>
      <c r="DX388" s="488"/>
      <c r="DY388" s="488"/>
      <c r="DZ388" s="488"/>
      <c r="EA388" s="488"/>
      <c r="EB388" s="488"/>
      <c r="EC388" s="488"/>
      <c r="ED388" s="488"/>
      <c r="EE388" s="488"/>
      <c r="EF388" s="488"/>
      <c r="EG388" s="488"/>
      <c r="EH388" s="489"/>
    </row>
    <row r="389" spans="1:138" s="490" customFormat="1" ht="18" customHeight="1">
      <c r="A389" s="628">
        <v>381</v>
      </c>
      <c r="B389" s="470" t="s">
        <v>1959</v>
      </c>
      <c r="C389" s="468" t="s">
        <v>648</v>
      </c>
      <c r="D389" s="469">
        <v>1000</v>
      </c>
      <c r="E389" s="381" t="s">
        <v>1985</v>
      </c>
      <c r="F389" s="369" t="s">
        <v>1041</v>
      </c>
      <c r="G389" s="381" t="s">
        <v>1986</v>
      </c>
      <c r="H389" s="470" t="s">
        <v>983</v>
      </c>
      <c r="I389" s="468"/>
      <c r="J389" s="468"/>
      <c r="K389" s="471"/>
      <c r="L389" s="468"/>
      <c r="M389" s="488"/>
      <c r="N389" s="488"/>
      <c r="O389" s="488"/>
      <c r="P389" s="488"/>
      <c r="Q389" s="488"/>
      <c r="R389" s="488"/>
      <c r="S389" s="488"/>
      <c r="T389" s="488"/>
      <c r="U389" s="488"/>
      <c r="V389" s="488"/>
      <c r="W389" s="488"/>
      <c r="X389" s="488"/>
      <c r="Y389" s="488"/>
      <c r="Z389" s="488"/>
      <c r="AA389" s="488"/>
      <c r="AB389" s="488"/>
      <c r="AC389" s="488"/>
      <c r="AD389" s="488"/>
      <c r="AE389" s="488"/>
      <c r="AF389" s="488"/>
      <c r="AG389" s="488"/>
      <c r="AH389" s="488"/>
      <c r="AI389" s="488"/>
      <c r="AJ389" s="488"/>
      <c r="AK389" s="488"/>
      <c r="AL389" s="488"/>
      <c r="AM389" s="488"/>
      <c r="AN389" s="488"/>
      <c r="AO389" s="488"/>
      <c r="AP389" s="488"/>
      <c r="AQ389" s="488"/>
      <c r="AR389" s="488"/>
      <c r="AS389" s="488"/>
      <c r="AT389" s="488"/>
      <c r="AU389" s="488"/>
      <c r="AV389" s="488"/>
      <c r="AW389" s="488"/>
      <c r="AX389" s="488"/>
      <c r="AY389" s="488"/>
      <c r="AZ389" s="488"/>
      <c r="BA389" s="488"/>
      <c r="BB389" s="488"/>
      <c r="BC389" s="488"/>
      <c r="BD389" s="488"/>
      <c r="BE389" s="488"/>
      <c r="BF389" s="488"/>
      <c r="BG389" s="488"/>
      <c r="BH389" s="488"/>
      <c r="BI389" s="488"/>
      <c r="BJ389" s="488"/>
      <c r="BK389" s="488"/>
      <c r="BL389" s="488"/>
      <c r="BM389" s="488"/>
      <c r="BN389" s="488"/>
      <c r="BO389" s="488"/>
      <c r="BP389" s="488"/>
      <c r="BQ389" s="488"/>
      <c r="BR389" s="488"/>
      <c r="BS389" s="488"/>
      <c r="BT389" s="488"/>
      <c r="BU389" s="488"/>
      <c r="BV389" s="488"/>
      <c r="BW389" s="488"/>
      <c r="BX389" s="488"/>
      <c r="BY389" s="488"/>
      <c r="BZ389" s="488"/>
      <c r="CA389" s="488"/>
      <c r="CB389" s="488"/>
      <c r="CC389" s="488"/>
      <c r="CD389" s="488"/>
      <c r="CE389" s="488"/>
      <c r="CF389" s="488"/>
      <c r="CG389" s="488"/>
      <c r="CH389" s="488"/>
      <c r="CI389" s="488"/>
      <c r="CJ389" s="488"/>
      <c r="CK389" s="488"/>
      <c r="CL389" s="488"/>
      <c r="CM389" s="488"/>
      <c r="CN389" s="488"/>
      <c r="CO389" s="488"/>
      <c r="CP389" s="488"/>
      <c r="CQ389" s="488"/>
      <c r="CR389" s="488"/>
      <c r="CS389" s="488"/>
      <c r="CT389" s="488"/>
      <c r="CU389" s="488"/>
      <c r="CV389" s="488"/>
      <c r="CW389" s="488"/>
      <c r="CX389" s="488"/>
      <c r="CY389" s="488"/>
      <c r="CZ389" s="488"/>
      <c r="DA389" s="488"/>
      <c r="DB389" s="488"/>
      <c r="DC389" s="488"/>
      <c r="DD389" s="488"/>
      <c r="DE389" s="488"/>
      <c r="DF389" s="488"/>
      <c r="DG389" s="488"/>
      <c r="DH389" s="488"/>
      <c r="DI389" s="488"/>
      <c r="DJ389" s="488"/>
      <c r="DK389" s="488"/>
      <c r="DL389" s="488"/>
      <c r="DM389" s="488"/>
      <c r="DN389" s="488"/>
      <c r="DO389" s="488"/>
      <c r="DP389" s="488"/>
      <c r="DQ389" s="488"/>
      <c r="DR389" s="488"/>
      <c r="DS389" s="488"/>
      <c r="DT389" s="488"/>
      <c r="DU389" s="488"/>
      <c r="DV389" s="488"/>
      <c r="DW389" s="488"/>
      <c r="DX389" s="488"/>
      <c r="DY389" s="488"/>
      <c r="DZ389" s="488"/>
      <c r="EA389" s="488"/>
      <c r="EB389" s="488"/>
      <c r="EC389" s="488"/>
      <c r="ED389" s="488"/>
      <c r="EE389" s="488"/>
      <c r="EF389" s="488"/>
      <c r="EG389" s="488"/>
      <c r="EH389" s="489"/>
    </row>
    <row r="390" spans="1:138" s="490" customFormat="1" ht="18" customHeight="1">
      <c r="A390" s="628">
        <v>382</v>
      </c>
      <c r="B390" s="470" t="s">
        <v>1959</v>
      </c>
      <c r="C390" s="468" t="s">
        <v>648</v>
      </c>
      <c r="D390" s="469">
        <v>25000</v>
      </c>
      <c r="E390" s="381" t="s">
        <v>1987</v>
      </c>
      <c r="F390" s="369" t="s">
        <v>1468</v>
      </c>
      <c r="G390" s="381" t="s">
        <v>1988</v>
      </c>
      <c r="H390" s="470" t="s">
        <v>983</v>
      </c>
      <c r="I390" s="468"/>
      <c r="J390" s="468"/>
      <c r="K390" s="471"/>
      <c r="L390" s="468"/>
      <c r="M390" s="488"/>
      <c r="N390" s="488"/>
      <c r="O390" s="488"/>
      <c r="P390" s="488"/>
      <c r="Q390" s="488"/>
      <c r="R390" s="488"/>
      <c r="S390" s="488"/>
      <c r="T390" s="488"/>
      <c r="U390" s="488"/>
      <c r="V390" s="488"/>
      <c r="W390" s="488"/>
      <c r="X390" s="488"/>
      <c r="Y390" s="488"/>
      <c r="Z390" s="488"/>
      <c r="AA390" s="488"/>
      <c r="AB390" s="488"/>
      <c r="AC390" s="488"/>
      <c r="AD390" s="488"/>
      <c r="AE390" s="488"/>
      <c r="AF390" s="488"/>
      <c r="AG390" s="488"/>
      <c r="AH390" s="488"/>
      <c r="AI390" s="488"/>
      <c r="AJ390" s="488"/>
      <c r="AK390" s="488"/>
      <c r="AL390" s="488"/>
      <c r="AM390" s="488"/>
      <c r="AN390" s="488"/>
      <c r="AO390" s="488"/>
      <c r="AP390" s="488"/>
      <c r="AQ390" s="488"/>
      <c r="AR390" s="488"/>
      <c r="AS390" s="488"/>
      <c r="AT390" s="488"/>
      <c r="AU390" s="488"/>
      <c r="AV390" s="488"/>
      <c r="AW390" s="488"/>
      <c r="AX390" s="488"/>
      <c r="AY390" s="488"/>
      <c r="AZ390" s="488"/>
      <c r="BA390" s="488"/>
      <c r="BB390" s="488"/>
      <c r="BC390" s="488"/>
      <c r="BD390" s="488"/>
      <c r="BE390" s="488"/>
      <c r="BF390" s="488"/>
      <c r="BG390" s="488"/>
      <c r="BH390" s="488"/>
      <c r="BI390" s="488"/>
      <c r="BJ390" s="488"/>
      <c r="BK390" s="488"/>
      <c r="BL390" s="488"/>
      <c r="BM390" s="488"/>
      <c r="BN390" s="488"/>
      <c r="BO390" s="488"/>
      <c r="BP390" s="488"/>
      <c r="BQ390" s="488"/>
      <c r="BR390" s="488"/>
      <c r="BS390" s="488"/>
      <c r="BT390" s="488"/>
      <c r="BU390" s="488"/>
      <c r="BV390" s="488"/>
      <c r="BW390" s="488"/>
      <c r="BX390" s="488"/>
      <c r="BY390" s="488"/>
      <c r="BZ390" s="488"/>
      <c r="CA390" s="488"/>
      <c r="CB390" s="488"/>
      <c r="CC390" s="488"/>
      <c r="CD390" s="488"/>
      <c r="CE390" s="488"/>
      <c r="CF390" s="488"/>
      <c r="CG390" s="488"/>
      <c r="CH390" s="488"/>
      <c r="CI390" s="488"/>
      <c r="CJ390" s="488"/>
      <c r="CK390" s="488"/>
      <c r="CL390" s="488"/>
      <c r="CM390" s="488"/>
      <c r="CN390" s="488"/>
      <c r="CO390" s="488"/>
      <c r="CP390" s="488"/>
      <c r="CQ390" s="488"/>
      <c r="CR390" s="488"/>
      <c r="CS390" s="488"/>
      <c r="CT390" s="488"/>
      <c r="CU390" s="488"/>
      <c r="CV390" s="488"/>
      <c r="CW390" s="488"/>
      <c r="CX390" s="488"/>
      <c r="CY390" s="488"/>
      <c r="CZ390" s="488"/>
      <c r="DA390" s="488"/>
      <c r="DB390" s="488"/>
      <c r="DC390" s="488"/>
      <c r="DD390" s="488"/>
      <c r="DE390" s="488"/>
      <c r="DF390" s="488"/>
      <c r="DG390" s="488"/>
      <c r="DH390" s="488"/>
      <c r="DI390" s="488"/>
      <c r="DJ390" s="488"/>
      <c r="DK390" s="488"/>
      <c r="DL390" s="488"/>
      <c r="DM390" s="488"/>
      <c r="DN390" s="488"/>
      <c r="DO390" s="488"/>
      <c r="DP390" s="488"/>
      <c r="DQ390" s="488"/>
      <c r="DR390" s="488"/>
      <c r="DS390" s="488"/>
      <c r="DT390" s="488"/>
      <c r="DU390" s="488"/>
      <c r="DV390" s="488"/>
      <c r="DW390" s="488"/>
      <c r="DX390" s="488"/>
      <c r="DY390" s="488"/>
      <c r="DZ390" s="488"/>
      <c r="EA390" s="488"/>
      <c r="EB390" s="488"/>
      <c r="EC390" s="488"/>
      <c r="ED390" s="488"/>
      <c r="EE390" s="488"/>
      <c r="EF390" s="488"/>
      <c r="EG390" s="488"/>
      <c r="EH390" s="489"/>
    </row>
    <row r="391" spans="1:138" s="490" customFormat="1" ht="18" customHeight="1">
      <c r="A391" s="628">
        <v>383</v>
      </c>
      <c r="B391" s="470" t="s">
        <v>1959</v>
      </c>
      <c r="C391" s="468" t="s">
        <v>648</v>
      </c>
      <c r="D391" s="469">
        <v>2000</v>
      </c>
      <c r="E391" s="381" t="s">
        <v>1989</v>
      </c>
      <c r="F391" s="369" t="s">
        <v>530</v>
      </c>
      <c r="G391" s="381" t="s">
        <v>1990</v>
      </c>
      <c r="H391" s="470" t="s">
        <v>983</v>
      </c>
      <c r="I391" s="468"/>
      <c r="J391" s="468"/>
      <c r="K391" s="471"/>
      <c r="L391" s="468"/>
      <c r="M391" s="488"/>
      <c r="N391" s="488"/>
      <c r="O391" s="488"/>
      <c r="P391" s="488"/>
      <c r="Q391" s="488"/>
      <c r="R391" s="488"/>
      <c r="S391" s="488"/>
      <c r="T391" s="488"/>
      <c r="U391" s="488"/>
      <c r="V391" s="488"/>
      <c r="W391" s="488"/>
      <c r="X391" s="488"/>
      <c r="Y391" s="488"/>
      <c r="Z391" s="488"/>
      <c r="AA391" s="488"/>
      <c r="AB391" s="488"/>
      <c r="AC391" s="488"/>
      <c r="AD391" s="488"/>
      <c r="AE391" s="488"/>
      <c r="AF391" s="488"/>
      <c r="AG391" s="488"/>
      <c r="AH391" s="488"/>
      <c r="AI391" s="488"/>
      <c r="AJ391" s="488"/>
      <c r="AK391" s="488"/>
      <c r="AL391" s="488"/>
      <c r="AM391" s="488"/>
      <c r="AN391" s="488"/>
      <c r="AO391" s="488"/>
      <c r="AP391" s="488"/>
      <c r="AQ391" s="488"/>
      <c r="AR391" s="488"/>
      <c r="AS391" s="488"/>
      <c r="AT391" s="488"/>
      <c r="AU391" s="488"/>
      <c r="AV391" s="488"/>
      <c r="AW391" s="488"/>
      <c r="AX391" s="488"/>
      <c r="AY391" s="488"/>
      <c r="AZ391" s="488"/>
      <c r="BA391" s="488"/>
      <c r="BB391" s="488"/>
      <c r="BC391" s="488"/>
      <c r="BD391" s="488"/>
      <c r="BE391" s="488"/>
      <c r="BF391" s="488"/>
      <c r="BG391" s="488"/>
      <c r="BH391" s="488"/>
      <c r="BI391" s="488"/>
      <c r="BJ391" s="488"/>
      <c r="BK391" s="488"/>
      <c r="BL391" s="488"/>
      <c r="BM391" s="488"/>
      <c r="BN391" s="488"/>
      <c r="BO391" s="488"/>
      <c r="BP391" s="488"/>
      <c r="BQ391" s="488"/>
      <c r="BR391" s="488"/>
      <c r="BS391" s="488"/>
      <c r="BT391" s="488"/>
      <c r="BU391" s="488"/>
      <c r="BV391" s="488"/>
      <c r="BW391" s="488"/>
      <c r="BX391" s="488"/>
      <c r="BY391" s="488"/>
      <c r="BZ391" s="488"/>
      <c r="CA391" s="488"/>
      <c r="CB391" s="488"/>
      <c r="CC391" s="488"/>
      <c r="CD391" s="488"/>
      <c r="CE391" s="488"/>
      <c r="CF391" s="488"/>
      <c r="CG391" s="488"/>
      <c r="CH391" s="488"/>
      <c r="CI391" s="488"/>
      <c r="CJ391" s="488"/>
      <c r="CK391" s="488"/>
      <c r="CL391" s="488"/>
      <c r="CM391" s="488"/>
      <c r="CN391" s="488"/>
      <c r="CO391" s="488"/>
      <c r="CP391" s="488"/>
      <c r="CQ391" s="488"/>
      <c r="CR391" s="488"/>
      <c r="CS391" s="488"/>
      <c r="CT391" s="488"/>
      <c r="CU391" s="488"/>
      <c r="CV391" s="488"/>
      <c r="CW391" s="488"/>
      <c r="CX391" s="488"/>
      <c r="CY391" s="488"/>
      <c r="CZ391" s="488"/>
      <c r="DA391" s="488"/>
      <c r="DB391" s="488"/>
      <c r="DC391" s="488"/>
      <c r="DD391" s="488"/>
      <c r="DE391" s="488"/>
      <c r="DF391" s="488"/>
      <c r="DG391" s="488"/>
      <c r="DH391" s="488"/>
      <c r="DI391" s="488"/>
      <c r="DJ391" s="488"/>
      <c r="DK391" s="488"/>
      <c r="DL391" s="488"/>
      <c r="DM391" s="488"/>
      <c r="DN391" s="488"/>
      <c r="DO391" s="488"/>
      <c r="DP391" s="488"/>
      <c r="DQ391" s="488"/>
      <c r="DR391" s="488"/>
      <c r="DS391" s="488"/>
      <c r="DT391" s="488"/>
      <c r="DU391" s="488"/>
      <c r="DV391" s="488"/>
      <c r="DW391" s="488"/>
      <c r="DX391" s="488"/>
      <c r="DY391" s="488"/>
      <c r="DZ391" s="488"/>
      <c r="EA391" s="488"/>
      <c r="EB391" s="488"/>
      <c r="EC391" s="488"/>
      <c r="ED391" s="488"/>
      <c r="EE391" s="488"/>
      <c r="EF391" s="488"/>
      <c r="EG391" s="488"/>
      <c r="EH391" s="489"/>
    </row>
    <row r="392" spans="1:138" s="490" customFormat="1" ht="18" customHeight="1">
      <c r="A392" s="628">
        <v>384</v>
      </c>
      <c r="B392" s="470" t="s">
        <v>1991</v>
      </c>
      <c r="C392" s="468" t="s">
        <v>648</v>
      </c>
      <c r="D392" s="469">
        <v>2000</v>
      </c>
      <c r="E392" s="381" t="s">
        <v>1992</v>
      </c>
      <c r="F392" s="369" t="s">
        <v>1993</v>
      </c>
      <c r="G392" s="381" t="s">
        <v>1994</v>
      </c>
      <c r="H392" s="470" t="s">
        <v>983</v>
      </c>
      <c r="I392" s="468"/>
      <c r="J392" s="468"/>
      <c r="K392" s="471"/>
      <c r="L392" s="468"/>
      <c r="M392" s="488"/>
      <c r="N392" s="488"/>
      <c r="O392" s="488"/>
      <c r="P392" s="488"/>
      <c r="Q392" s="488"/>
      <c r="R392" s="488"/>
      <c r="S392" s="488"/>
      <c r="T392" s="488"/>
      <c r="U392" s="488"/>
      <c r="V392" s="488"/>
      <c r="W392" s="488"/>
      <c r="X392" s="488"/>
      <c r="Y392" s="488"/>
      <c r="Z392" s="488"/>
      <c r="AA392" s="488"/>
      <c r="AB392" s="488"/>
      <c r="AC392" s="488"/>
      <c r="AD392" s="488"/>
      <c r="AE392" s="488"/>
      <c r="AF392" s="488"/>
      <c r="AG392" s="488"/>
      <c r="AH392" s="488"/>
      <c r="AI392" s="488"/>
      <c r="AJ392" s="488"/>
      <c r="AK392" s="488"/>
      <c r="AL392" s="488"/>
      <c r="AM392" s="488"/>
      <c r="AN392" s="488"/>
      <c r="AO392" s="488"/>
      <c r="AP392" s="488"/>
      <c r="AQ392" s="488"/>
      <c r="AR392" s="488"/>
      <c r="AS392" s="488"/>
      <c r="AT392" s="488"/>
      <c r="AU392" s="488"/>
      <c r="AV392" s="488"/>
      <c r="AW392" s="488"/>
      <c r="AX392" s="488"/>
      <c r="AY392" s="488"/>
      <c r="AZ392" s="488"/>
      <c r="BA392" s="488"/>
      <c r="BB392" s="488"/>
      <c r="BC392" s="488"/>
      <c r="BD392" s="488"/>
      <c r="BE392" s="488"/>
      <c r="BF392" s="488"/>
      <c r="BG392" s="488"/>
      <c r="BH392" s="488"/>
      <c r="BI392" s="488"/>
      <c r="BJ392" s="488"/>
      <c r="BK392" s="488"/>
      <c r="BL392" s="488"/>
      <c r="BM392" s="488"/>
      <c r="BN392" s="488"/>
      <c r="BO392" s="488"/>
      <c r="BP392" s="488"/>
      <c r="BQ392" s="488"/>
      <c r="BR392" s="488"/>
      <c r="BS392" s="488"/>
      <c r="BT392" s="488"/>
      <c r="BU392" s="488"/>
      <c r="BV392" s="488"/>
      <c r="BW392" s="488"/>
      <c r="BX392" s="488"/>
      <c r="BY392" s="488"/>
      <c r="BZ392" s="488"/>
      <c r="CA392" s="488"/>
      <c r="CB392" s="488"/>
      <c r="CC392" s="488"/>
      <c r="CD392" s="488"/>
      <c r="CE392" s="488"/>
      <c r="CF392" s="488"/>
      <c r="CG392" s="488"/>
      <c r="CH392" s="488"/>
      <c r="CI392" s="488"/>
      <c r="CJ392" s="488"/>
      <c r="CK392" s="488"/>
      <c r="CL392" s="488"/>
      <c r="CM392" s="488"/>
      <c r="CN392" s="488"/>
      <c r="CO392" s="488"/>
      <c r="CP392" s="488"/>
      <c r="CQ392" s="488"/>
      <c r="CR392" s="488"/>
      <c r="CS392" s="488"/>
      <c r="CT392" s="488"/>
      <c r="CU392" s="488"/>
      <c r="CV392" s="488"/>
      <c r="CW392" s="488"/>
      <c r="CX392" s="488"/>
      <c r="CY392" s="488"/>
      <c r="CZ392" s="488"/>
      <c r="DA392" s="488"/>
      <c r="DB392" s="488"/>
      <c r="DC392" s="488"/>
      <c r="DD392" s="488"/>
      <c r="DE392" s="488"/>
      <c r="DF392" s="488"/>
      <c r="DG392" s="488"/>
      <c r="DH392" s="488"/>
      <c r="DI392" s="488"/>
      <c r="DJ392" s="488"/>
      <c r="DK392" s="488"/>
      <c r="DL392" s="488"/>
      <c r="DM392" s="488"/>
      <c r="DN392" s="488"/>
      <c r="DO392" s="488"/>
      <c r="DP392" s="488"/>
      <c r="DQ392" s="488"/>
      <c r="DR392" s="488"/>
      <c r="DS392" s="488"/>
      <c r="DT392" s="488"/>
      <c r="DU392" s="488"/>
      <c r="DV392" s="488"/>
      <c r="DW392" s="488"/>
      <c r="DX392" s="488"/>
      <c r="DY392" s="488"/>
      <c r="DZ392" s="488"/>
      <c r="EA392" s="488"/>
      <c r="EB392" s="488"/>
      <c r="EC392" s="488"/>
      <c r="ED392" s="488"/>
      <c r="EE392" s="488"/>
      <c r="EF392" s="488"/>
      <c r="EG392" s="488"/>
      <c r="EH392" s="489"/>
    </row>
    <row r="393" spans="1:138" s="490" customFormat="1" ht="18" customHeight="1">
      <c r="A393" s="628">
        <v>385</v>
      </c>
      <c r="B393" s="470" t="s">
        <v>1991</v>
      </c>
      <c r="C393" s="468" t="s">
        <v>648</v>
      </c>
      <c r="D393" s="469">
        <v>1800</v>
      </c>
      <c r="E393" s="381" t="s">
        <v>1995</v>
      </c>
      <c r="F393" s="369" t="s">
        <v>1641</v>
      </c>
      <c r="G393" s="381" t="s">
        <v>1642</v>
      </c>
      <c r="H393" s="470" t="s">
        <v>983</v>
      </c>
      <c r="I393" s="468"/>
      <c r="J393" s="468"/>
      <c r="K393" s="471"/>
      <c r="L393" s="468"/>
      <c r="M393" s="488"/>
      <c r="N393" s="488"/>
      <c r="O393" s="488"/>
      <c r="P393" s="488"/>
      <c r="Q393" s="488"/>
      <c r="R393" s="488"/>
      <c r="S393" s="488"/>
      <c r="T393" s="488"/>
      <c r="U393" s="488"/>
      <c r="V393" s="488"/>
      <c r="W393" s="488"/>
      <c r="X393" s="488"/>
      <c r="Y393" s="488"/>
      <c r="Z393" s="488"/>
      <c r="AA393" s="488"/>
      <c r="AB393" s="488"/>
      <c r="AC393" s="488"/>
      <c r="AD393" s="488"/>
      <c r="AE393" s="488"/>
      <c r="AF393" s="488"/>
      <c r="AG393" s="488"/>
      <c r="AH393" s="488"/>
      <c r="AI393" s="488"/>
      <c r="AJ393" s="488"/>
      <c r="AK393" s="488"/>
      <c r="AL393" s="488"/>
      <c r="AM393" s="488"/>
      <c r="AN393" s="488"/>
      <c r="AO393" s="488"/>
      <c r="AP393" s="488"/>
      <c r="AQ393" s="488"/>
      <c r="AR393" s="488"/>
      <c r="AS393" s="488"/>
      <c r="AT393" s="488"/>
      <c r="AU393" s="488"/>
      <c r="AV393" s="488"/>
      <c r="AW393" s="488"/>
      <c r="AX393" s="488"/>
      <c r="AY393" s="488"/>
      <c r="AZ393" s="488"/>
      <c r="BA393" s="488"/>
      <c r="BB393" s="488"/>
      <c r="BC393" s="488"/>
      <c r="BD393" s="488"/>
      <c r="BE393" s="488"/>
      <c r="BF393" s="488"/>
      <c r="BG393" s="488"/>
      <c r="BH393" s="488"/>
      <c r="BI393" s="488"/>
      <c r="BJ393" s="488"/>
      <c r="BK393" s="488"/>
      <c r="BL393" s="488"/>
      <c r="BM393" s="488"/>
      <c r="BN393" s="488"/>
      <c r="BO393" s="488"/>
      <c r="BP393" s="488"/>
      <c r="BQ393" s="488"/>
      <c r="BR393" s="488"/>
      <c r="BS393" s="488"/>
      <c r="BT393" s="488"/>
      <c r="BU393" s="488"/>
      <c r="BV393" s="488"/>
      <c r="BW393" s="488"/>
      <c r="BX393" s="488"/>
      <c r="BY393" s="488"/>
      <c r="BZ393" s="488"/>
      <c r="CA393" s="488"/>
      <c r="CB393" s="488"/>
      <c r="CC393" s="488"/>
      <c r="CD393" s="488"/>
      <c r="CE393" s="488"/>
      <c r="CF393" s="488"/>
      <c r="CG393" s="488"/>
      <c r="CH393" s="488"/>
      <c r="CI393" s="488"/>
      <c r="CJ393" s="488"/>
      <c r="CK393" s="488"/>
      <c r="CL393" s="488"/>
      <c r="CM393" s="488"/>
      <c r="CN393" s="488"/>
      <c r="CO393" s="488"/>
      <c r="CP393" s="488"/>
      <c r="CQ393" s="488"/>
      <c r="CR393" s="488"/>
      <c r="CS393" s="488"/>
      <c r="CT393" s="488"/>
      <c r="CU393" s="488"/>
      <c r="CV393" s="488"/>
      <c r="CW393" s="488"/>
      <c r="CX393" s="488"/>
      <c r="CY393" s="488"/>
      <c r="CZ393" s="488"/>
      <c r="DA393" s="488"/>
      <c r="DB393" s="488"/>
      <c r="DC393" s="488"/>
      <c r="DD393" s="488"/>
      <c r="DE393" s="488"/>
      <c r="DF393" s="488"/>
      <c r="DG393" s="488"/>
      <c r="DH393" s="488"/>
      <c r="DI393" s="488"/>
      <c r="DJ393" s="488"/>
      <c r="DK393" s="488"/>
      <c r="DL393" s="488"/>
      <c r="DM393" s="488"/>
      <c r="DN393" s="488"/>
      <c r="DO393" s="488"/>
      <c r="DP393" s="488"/>
      <c r="DQ393" s="488"/>
      <c r="DR393" s="488"/>
      <c r="DS393" s="488"/>
      <c r="DT393" s="488"/>
      <c r="DU393" s="488"/>
      <c r="DV393" s="488"/>
      <c r="DW393" s="488"/>
      <c r="DX393" s="488"/>
      <c r="DY393" s="488"/>
      <c r="DZ393" s="488"/>
      <c r="EA393" s="488"/>
      <c r="EB393" s="488"/>
      <c r="EC393" s="488"/>
      <c r="ED393" s="488"/>
      <c r="EE393" s="488"/>
      <c r="EF393" s="488"/>
      <c r="EG393" s="488"/>
      <c r="EH393" s="489"/>
    </row>
    <row r="394" spans="1:138" s="490" customFormat="1" ht="18" customHeight="1">
      <c r="A394" s="628">
        <v>386</v>
      </c>
      <c r="B394" s="470" t="s">
        <v>1991</v>
      </c>
      <c r="C394" s="468" t="s">
        <v>648</v>
      </c>
      <c r="D394" s="469">
        <v>2030</v>
      </c>
      <c r="E394" s="381" t="s">
        <v>1996</v>
      </c>
      <c r="F394" s="369" t="s">
        <v>1997</v>
      </c>
      <c r="G394" s="381" t="s">
        <v>1998</v>
      </c>
      <c r="H394" s="470" t="s">
        <v>983</v>
      </c>
      <c r="I394" s="468"/>
      <c r="J394" s="468"/>
      <c r="K394" s="471"/>
      <c r="L394" s="468"/>
      <c r="M394" s="488"/>
      <c r="N394" s="488"/>
      <c r="O394" s="488"/>
      <c r="P394" s="488"/>
      <c r="Q394" s="488"/>
      <c r="R394" s="488"/>
      <c r="S394" s="488"/>
      <c r="T394" s="488"/>
      <c r="U394" s="488"/>
      <c r="V394" s="488"/>
      <c r="W394" s="488"/>
      <c r="X394" s="488"/>
      <c r="Y394" s="488"/>
      <c r="Z394" s="488"/>
      <c r="AA394" s="488"/>
      <c r="AB394" s="488"/>
      <c r="AC394" s="488"/>
      <c r="AD394" s="488"/>
      <c r="AE394" s="488"/>
      <c r="AF394" s="488"/>
      <c r="AG394" s="488"/>
      <c r="AH394" s="488"/>
      <c r="AI394" s="488"/>
      <c r="AJ394" s="488"/>
      <c r="AK394" s="488"/>
      <c r="AL394" s="488"/>
      <c r="AM394" s="488"/>
      <c r="AN394" s="488"/>
      <c r="AO394" s="488"/>
      <c r="AP394" s="488"/>
      <c r="AQ394" s="488"/>
      <c r="AR394" s="488"/>
      <c r="AS394" s="488"/>
      <c r="AT394" s="488"/>
      <c r="AU394" s="488"/>
      <c r="AV394" s="488"/>
      <c r="AW394" s="488"/>
      <c r="AX394" s="488"/>
      <c r="AY394" s="488"/>
      <c r="AZ394" s="488"/>
      <c r="BA394" s="488"/>
      <c r="BB394" s="488"/>
      <c r="BC394" s="488"/>
      <c r="BD394" s="488"/>
      <c r="BE394" s="488"/>
      <c r="BF394" s="488"/>
      <c r="BG394" s="488"/>
      <c r="BH394" s="488"/>
      <c r="BI394" s="488"/>
      <c r="BJ394" s="488"/>
      <c r="BK394" s="488"/>
      <c r="BL394" s="488"/>
      <c r="BM394" s="488"/>
      <c r="BN394" s="488"/>
      <c r="BO394" s="488"/>
      <c r="BP394" s="488"/>
      <c r="BQ394" s="488"/>
      <c r="BR394" s="488"/>
      <c r="BS394" s="488"/>
      <c r="BT394" s="488"/>
      <c r="BU394" s="488"/>
      <c r="BV394" s="488"/>
      <c r="BW394" s="488"/>
      <c r="BX394" s="488"/>
      <c r="BY394" s="488"/>
      <c r="BZ394" s="488"/>
      <c r="CA394" s="488"/>
      <c r="CB394" s="488"/>
      <c r="CC394" s="488"/>
      <c r="CD394" s="488"/>
      <c r="CE394" s="488"/>
      <c r="CF394" s="488"/>
      <c r="CG394" s="488"/>
      <c r="CH394" s="488"/>
      <c r="CI394" s="488"/>
      <c r="CJ394" s="488"/>
      <c r="CK394" s="488"/>
      <c r="CL394" s="488"/>
      <c r="CM394" s="488"/>
      <c r="CN394" s="488"/>
      <c r="CO394" s="488"/>
      <c r="CP394" s="488"/>
      <c r="CQ394" s="488"/>
      <c r="CR394" s="488"/>
      <c r="CS394" s="488"/>
      <c r="CT394" s="488"/>
      <c r="CU394" s="488"/>
      <c r="CV394" s="488"/>
      <c r="CW394" s="488"/>
      <c r="CX394" s="488"/>
      <c r="CY394" s="488"/>
      <c r="CZ394" s="488"/>
      <c r="DA394" s="488"/>
      <c r="DB394" s="488"/>
      <c r="DC394" s="488"/>
      <c r="DD394" s="488"/>
      <c r="DE394" s="488"/>
      <c r="DF394" s="488"/>
      <c r="DG394" s="488"/>
      <c r="DH394" s="488"/>
      <c r="DI394" s="488"/>
      <c r="DJ394" s="488"/>
      <c r="DK394" s="488"/>
      <c r="DL394" s="488"/>
      <c r="DM394" s="488"/>
      <c r="DN394" s="488"/>
      <c r="DO394" s="488"/>
      <c r="DP394" s="488"/>
      <c r="DQ394" s="488"/>
      <c r="DR394" s="488"/>
      <c r="DS394" s="488"/>
      <c r="DT394" s="488"/>
      <c r="DU394" s="488"/>
      <c r="DV394" s="488"/>
      <c r="DW394" s="488"/>
      <c r="DX394" s="488"/>
      <c r="DY394" s="488"/>
      <c r="DZ394" s="488"/>
      <c r="EA394" s="488"/>
      <c r="EB394" s="488"/>
      <c r="EC394" s="488"/>
      <c r="ED394" s="488"/>
      <c r="EE394" s="488"/>
      <c r="EF394" s="488"/>
      <c r="EG394" s="488"/>
      <c r="EH394" s="489"/>
    </row>
    <row r="395" spans="1:138" s="490" customFormat="1" ht="18" customHeight="1">
      <c r="A395" s="628">
        <v>387</v>
      </c>
      <c r="B395" s="470" t="s">
        <v>1991</v>
      </c>
      <c r="C395" s="468" t="s">
        <v>648</v>
      </c>
      <c r="D395" s="469">
        <v>1200</v>
      </c>
      <c r="E395" s="381" t="s">
        <v>1999</v>
      </c>
      <c r="F395" s="369" t="s">
        <v>1244</v>
      </c>
      <c r="G395" s="381" t="s">
        <v>1245</v>
      </c>
      <c r="H395" s="470" t="s">
        <v>983</v>
      </c>
      <c r="I395" s="468"/>
      <c r="J395" s="468"/>
      <c r="K395" s="471"/>
      <c r="L395" s="468"/>
      <c r="M395" s="488"/>
      <c r="N395" s="488"/>
      <c r="O395" s="488"/>
      <c r="P395" s="488"/>
      <c r="Q395" s="488"/>
      <c r="R395" s="488"/>
      <c r="S395" s="488"/>
      <c r="T395" s="488"/>
      <c r="U395" s="488"/>
      <c r="V395" s="488"/>
      <c r="W395" s="488"/>
      <c r="X395" s="488"/>
      <c r="Y395" s="488"/>
      <c r="Z395" s="488"/>
      <c r="AA395" s="488"/>
      <c r="AB395" s="488"/>
      <c r="AC395" s="488"/>
      <c r="AD395" s="488"/>
      <c r="AE395" s="488"/>
      <c r="AF395" s="488"/>
      <c r="AG395" s="488"/>
      <c r="AH395" s="488"/>
      <c r="AI395" s="488"/>
      <c r="AJ395" s="488"/>
      <c r="AK395" s="488"/>
      <c r="AL395" s="488"/>
      <c r="AM395" s="488"/>
      <c r="AN395" s="488"/>
      <c r="AO395" s="488"/>
      <c r="AP395" s="488"/>
      <c r="AQ395" s="488"/>
      <c r="AR395" s="488"/>
      <c r="AS395" s="488"/>
      <c r="AT395" s="488"/>
      <c r="AU395" s="488"/>
      <c r="AV395" s="488"/>
      <c r="AW395" s="488"/>
      <c r="AX395" s="488"/>
      <c r="AY395" s="488"/>
      <c r="AZ395" s="488"/>
      <c r="BA395" s="488"/>
      <c r="BB395" s="488"/>
      <c r="BC395" s="488"/>
      <c r="BD395" s="488"/>
      <c r="BE395" s="488"/>
      <c r="BF395" s="488"/>
      <c r="BG395" s="488"/>
      <c r="BH395" s="488"/>
      <c r="BI395" s="488"/>
      <c r="BJ395" s="488"/>
      <c r="BK395" s="488"/>
      <c r="BL395" s="488"/>
      <c r="BM395" s="488"/>
      <c r="BN395" s="488"/>
      <c r="BO395" s="488"/>
      <c r="BP395" s="488"/>
      <c r="BQ395" s="488"/>
      <c r="BR395" s="488"/>
      <c r="BS395" s="488"/>
      <c r="BT395" s="488"/>
      <c r="BU395" s="488"/>
      <c r="BV395" s="488"/>
      <c r="BW395" s="488"/>
      <c r="BX395" s="488"/>
      <c r="BY395" s="488"/>
      <c r="BZ395" s="488"/>
      <c r="CA395" s="488"/>
      <c r="CB395" s="488"/>
      <c r="CC395" s="488"/>
      <c r="CD395" s="488"/>
      <c r="CE395" s="488"/>
      <c r="CF395" s="488"/>
      <c r="CG395" s="488"/>
      <c r="CH395" s="488"/>
      <c r="CI395" s="488"/>
      <c r="CJ395" s="488"/>
      <c r="CK395" s="488"/>
      <c r="CL395" s="488"/>
      <c r="CM395" s="488"/>
      <c r="CN395" s="488"/>
      <c r="CO395" s="488"/>
      <c r="CP395" s="488"/>
      <c r="CQ395" s="488"/>
      <c r="CR395" s="488"/>
      <c r="CS395" s="488"/>
      <c r="CT395" s="488"/>
      <c r="CU395" s="488"/>
      <c r="CV395" s="488"/>
      <c r="CW395" s="488"/>
      <c r="CX395" s="488"/>
      <c r="CY395" s="488"/>
      <c r="CZ395" s="488"/>
      <c r="DA395" s="488"/>
      <c r="DB395" s="488"/>
      <c r="DC395" s="488"/>
      <c r="DD395" s="488"/>
      <c r="DE395" s="488"/>
      <c r="DF395" s="488"/>
      <c r="DG395" s="488"/>
      <c r="DH395" s="488"/>
      <c r="DI395" s="488"/>
      <c r="DJ395" s="488"/>
      <c r="DK395" s="488"/>
      <c r="DL395" s="488"/>
      <c r="DM395" s="488"/>
      <c r="DN395" s="488"/>
      <c r="DO395" s="488"/>
      <c r="DP395" s="488"/>
      <c r="DQ395" s="488"/>
      <c r="DR395" s="488"/>
      <c r="DS395" s="488"/>
      <c r="DT395" s="488"/>
      <c r="DU395" s="488"/>
      <c r="DV395" s="488"/>
      <c r="DW395" s="488"/>
      <c r="DX395" s="488"/>
      <c r="DY395" s="488"/>
      <c r="DZ395" s="488"/>
      <c r="EA395" s="488"/>
      <c r="EB395" s="488"/>
      <c r="EC395" s="488"/>
      <c r="ED395" s="488"/>
      <c r="EE395" s="488"/>
      <c r="EF395" s="488"/>
      <c r="EG395" s="488"/>
      <c r="EH395" s="489"/>
    </row>
    <row r="396" spans="1:138" s="490" customFormat="1" ht="18" customHeight="1">
      <c r="A396" s="628">
        <v>388</v>
      </c>
      <c r="B396" s="470" t="s">
        <v>1991</v>
      </c>
      <c r="C396" s="468" t="s">
        <v>648</v>
      </c>
      <c r="D396" s="469">
        <v>3000</v>
      </c>
      <c r="E396" s="381" t="s">
        <v>2000</v>
      </c>
      <c r="F396" s="369" t="s">
        <v>2001</v>
      </c>
      <c r="G396" s="381" t="s">
        <v>2002</v>
      </c>
      <c r="H396" s="470" t="s">
        <v>983</v>
      </c>
      <c r="I396" s="468"/>
      <c r="J396" s="468"/>
      <c r="K396" s="471"/>
      <c r="L396" s="468"/>
      <c r="M396" s="488"/>
      <c r="N396" s="488"/>
      <c r="O396" s="488"/>
      <c r="P396" s="488"/>
      <c r="Q396" s="488"/>
      <c r="R396" s="488"/>
      <c r="S396" s="488"/>
      <c r="T396" s="488"/>
      <c r="U396" s="488"/>
      <c r="V396" s="488"/>
      <c r="W396" s="488"/>
      <c r="X396" s="488"/>
      <c r="Y396" s="488"/>
      <c r="Z396" s="488"/>
      <c r="AA396" s="488"/>
      <c r="AB396" s="488"/>
      <c r="AC396" s="488"/>
      <c r="AD396" s="488"/>
      <c r="AE396" s="488"/>
      <c r="AF396" s="488"/>
      <c r="AG396" s="488"/>
      <c r="AH396" s="488"/>
      <c r="AI396" s="488"/>
      <c r="AJ396" s="488"/>
      <c r="AK396" s="488"/>
      <c r="AL396" s="488"/>
      <c r="AM396" s="488"/>
      <c r="AN396" s="488"/>
      <c r="AO396" s="488"/>
      <c r="AP396" s="488"/>
      <c r="AQ396" s="488"/>
      <c r="AR396" s="488"/>
      <c r="AS396" s="488"/>
      <c r="AT396" s="488"/>
      <c r="AU396" s="488"/>
      <c r="AV396" s="488"/>
      <c r="AW396" s="488"/>
      <c r="AX396" s="488"/>
      <c r="AY396" s="488"/>
      <c r="AZ396" s="488"/>
      <c r="BA396" s="488"/>
      <c r="BB396" s="488"/>
      <c r="BC396" s="488"/>
      <c r="BD396" s="488"/>
      <c r="BE396" s="488"/>
      <c r="BF396" s="488"/>
      <c r="BG396" s="488"/>
      <c r="BH396" s="488"/>
      <c r="BI396" s="488"/>
      <c r="BJ396" s="488"/>
      <c r="BK396" s="488"/>
      <c r="BL396" s="488"/>
      <c r="BM396" s="488"/>
      <c r="BN396" s="488"/>
      <c r="BO396" s="488"/>
      <c r="BP396" s="488"/>
      <c r="BQ396" s="488"/>
      <c r="BR396" s="488"/>
      <c r="BS396" s="488"/>
      <c r="BT396" s="488"/>
      <c r="BU396" s="488"/>
      <c r="BV396" s="488"/>
      <c r="BW396" s="488"/>
      <c r="BX396" s="488"/>
      <c r="BY396" s="488"/>
      <c r="BZ396" s="488"/>
      <c r="CA396" s="488"/>
      <c r="CB396" s="488"/>
      <c r="CC396" s="488"/>
      <c r="CD396" s="488"/>
      <c r="CE396" s="488"/>
      <c r="CF396" s="488"/>
      <c r="CG396" s="488"/>
      <c r="CH396" s="488"/>
      <c r="CI396" s="488"/>
      <c r="CJ396" s="488"/>
      <c r="CK396" s="488"/>
      <c r="CL396" s="488"/>
      <c r="CM396" s="488"/>
      <c r="CN396" s="488"/>
      <c r="CO396" s="488"/>
      <c r="CP396" s="488"/>
      <c r="CQ396" s="488"/>
      <c r="CR396" s="488"/>
      <c r="CS396" s="488"/>
      <c r="CT396" s="488"/>
      <c r="CU396" s="488"/>
      <c r="CV396" s="488"/>
      <c r="CW396" s="488"/>
      <c r="CX396" s="488"/>
      <c r="CY396" s="488"/>
      <c r="CZ396" s="488"/>
      <c r="DA396" s="488"/>
      <c r="DB396" s="488"/>
      <c r="DC396" s="488"/>
      <c r="DD396" s="488"/>
      <c r="DE396" s="488"/>
      <c r="DF396" s="488"/>
      <c r="DG396" s="488"/>
      <c r="DH396" s="488"/>
      <c r="DI396" s="488"/>
      <c r="DJ396" s="488"/>
      <c r="DK396" s="488"/>
      <c r="DL396" s="488"/>
      <c r="DM396" s="488"/>
      <c r="DN396" s="488"/>
      <c r="DO396" s="488"/>
      <c r="DP396" s="488"/>
      <c r="DQ396" s="488"/>
      <c r="DR396" s="488"/>
      <c r="DS396" s="488"/>
      <c r="DT396" s="488"/>
      <c r="DU396" s="488"/>
      <c r="DV396" s="488"/>
      <c r="DW396" s="488"/>
      <c r="DX396" s="488"/>
      <c r="DY396" s="488"/>
      <c r="DZ396" s="488"/>
      <c r="EA396" s="488"/>
      <c r="EB396" s="488"/>
      <c r="EC396" s="488"/>
      <c r="ED396" s="488"/>
      <c r="EE396" s="488"/>
      <c r="EF396" s="488"/>
      <c r="EG396" s="488"/>
      <c r="EH396" s="489"/>
    </row>
    <row r="397" spans="1:138" s="490" customFormat="1" ht="18" customHeight="1">
      <c r="A397" s="628">
        <v>389</v>
      </c>
      <c r="B397" s="470" t="s">
        <v>1991</v>
      </c>
      <c r="C397" s="468" t="s">
        <v>648</v>
      </c>
      <c r="D397" s="469">
        <v>1700</v>
      </c>
      <c r="E397" s="381" t="s">
        <v>2003</v>
      </c>
      <c r="F397" s="369" t="s">
        <v>1668</v>
      </c>
      <c r="G397" s="381" t="s">
        <v>2004</v>
      </c>
      <c r="H397" s="470" t="s">
        <v>983</v>
      </c>
      <c r="I397" s="468"/>
      <c r="J397" s="468"/>
      <c r="K397" s="471"/>
      <c r="L397" s="468"/>
      <c r="M397" s="488"/>
      <c r="N397" s="488"/>
      <c r="O397" s="488"/>
      <c r="P397" s="488"/>
      <c r="Q397" s="488"/>
      <c r="R397" s="488"/>
      <c r="S397" s="488"/>
      <c r="T397" s="488"/>
      <c r="U397" s="488"/>
      <c r="V397" s="488"/>
      <c r="W397" s="488"/>
      <c r="X397" s="488"/>
      <c r="Y397" s="488"/>
      <c r="Z397" s="488"/>
      <c r="AA397" s="488"/>
      <c r="AB397" s="488"/>
      <c r="AC397" s="488"/>
      <c r="AD397" s="488"/>
      <c r="AE397" s="488"/>
      <c r="AF397" s="488"/>
      <c r="AG397" s="488"/>
      <c r="AH397" s="488"/>
      <c r="AI397" s="488"/>
      <c r="AJ397" s="488"/>
      <c r="AK397" s="488"/>
      <c r="AL397" s="488"/>
      <c r="AM397" s="488"/>
      <c r="AN397" s="488"/>
      <c r="AO397" s="488"/>
      <c r="AP397" s="488"/>
      <c r="AQ397" s="488"/>
      <c r="AR397" s="488"/>
      <c r="AS397" s="488"/>
      <c r="AT397" s="488"/>
      <c r="AU397" s="488"/>
      <c r="AV397" s="488"/>
      <c r="AW397" s="488"/>
      <c r="AX397" s="488"/>
      <c r="AY397" s="488"/>
      <c r="AZ397" s="488"/>
      <c r="BA397" s="488"/>
      <c r="BB397" s="488"/>
      <c r="BC397" s="488"/>
      <c r="BD397" s="488"/>
      <c r="BE397" s="488"/>
      <c r="BF397" s="488"/>
      <c r="BG397" s="488"/>
      <c r="BH397" s="488"/>
      <c r="BI397" s="488"/>
      <c r="BJ397" s="488"/>
      <c r="BK397" s="488"/>
      <c r="BL397" s="488"/>
      <c r="BM397" s="488"/>
      <c r="BN397" s="488"/>
      <c r="BO397" s="488"/>
      <c r="BP397" s="488"/>
      <c r="BQ397" s="488"/>
      <c r="BR397" s="488"/>
      <c r="BS397" s="488"/>
      <c r="BT397" s="488"/>
      <c r="BU397" s="488"/>
      <c r="BV397" s="488"/>
      <c r="BW397" s="488"/>
      <c r="BX397" s="488"/>
      <c r="BY397" s="488"/>
      <c r="BZ397" s="488"/>
      <c r="CA397" s="488"/>
      <c r="CB397" s="488"/>
      <c r="CC397" s="488"/>
      <c r="CD397" s="488"/>
      <c r="CE397" s="488"/>
      <c r="CF397" s="488"/>
      <c r="CG397" s="488"/>
      <c r="CH397" s="488"/>
      <c r="CI397" s="488"/>
      <c r="CJ397" s="488"/>
      <c r="CK397" s="488"/>
      <c r="CL397" s="488"/>
      <c r="CM397" s="488"/>
      <c r="CN397" s="488"/>
      <c r="CO397" s="488"/>
      <c r="CP397" s="488"/>
      <c r="CQ397" s="488"/>
      <c r="CR397" s="488"/>
      <c r="CS397" s="488"/>
      <c r="CT397" s="488"/>
      <c r="CU397" s="488"/>
      <c r="CV397" s="488"/>
      <c r="CW397" s="488"/>
      <c r="CX397" s="488"/>
      <c r="CY397" s="488"/>
      <c r="CZ397" s="488"/>
      <c r="DA397" s="488"/>
      <c r="DB397" s="488"/>
      <c r="DC397" s="488"/>
      <c r="DD397" s="488"/>
      <c r="DE397" s="488"/>
      <c r="DF397" s="488"/>
      <c r="DG397" s="488"/>
      <c r="DH397" s="488"/>
      <c r="DI397" s="488"/>
      <c r="DJ397" s="488"/>
      <c r="DK397" s="488"/>
      <c r="DL397" s="488"/>
      <c r="DM397" s="488"/>
      <c r="DN397" s="488"/>
      <c r="DO397" s="488"/>
      <c r="DP397" s="488"/>
      <c r="DQ397" s="488"/>
      <c r="DR397" s="488"/>
      <c r="DS397" s="488"/>
      <c r="DT397" s="488"/>
      <c r="DU397" s="488"/>
      <c r="DV397" s="488"/>
      <c r="DW397" s="488"/>
      <c r="DX397" s="488"/>
      <c r="DY397" s="488"/>
      <c r="DZ397" s="488"/>
      <c r="EA397" s="488"/>
      <c r="EB397" s="488"/>
      <c r="EC397" s="488"/>
      <c r="ED397" s="488"/>
      <c r="EE397" s="488"/>
      <c r="EF397" s="488"/>
      <c r="EG397" s="488"/>
      <c r="EH397" s="489"/>
    </row>
    <row r="398" spans="1:138" s="490" customFormat="1" ht="18" customHeight="1">
      <c r="A398" s="628">
        <v>390</v>
      </c>
      <c r="B398" s="470" t="s">
        <v>1991</v>
      </c>
      <c r="C398" s="468" t="s">
        <v>648</v>
      </c>
      <c r="D398" s="469">
        <v>5000</v>
      </c>
      <c r="E398" s="381" t="s">
        <v>2005</v>
      </c>
      <c r="F398" s="369" t="s">
        <v>1921</v>
      </c>
      <c r="G398" s="381" t="s">
        <v>1922</v>
      </c>
      <c r="H398" s="470" t="s">
        <v>979</v>
      </c>
      <c r="I398" s="468"/>
      <c r="J398" s="468"/>
      <c r="K398" s="471"/>
      <c r="L398" s="468"/>
      <c r="M398" s="488"/>
      <c r="N398" s="488"/>
      <c r="O398" s="488"/>
      <c r="P398" s="488"/>
      <c r="Q398" s="488"/>
      <c r="R398" s="488"/>
      <c r="S398" s="488"/>
      <c r="T398" s="488"/>
      <c r="U398" s="488"/>
      <c r="V398" s="488"/>
      <c r="W398" s="488"/>
      <c r="X398" s="488"/>
      <c r="Y398" s="488"/>
      <c r="Z398" s="488"/>
      <c r="AA398" s="488"/>
      <c r="AB398" s="488"/>
      <c r="AC398" s="488"/>
      <c r="AD398" s="488"/>
      <c r="AE398" s="488"/>
      <c r="AF398" s="488"/>
      <c r="AG398" s="488"/>
      <c r="AH398" s="488"/>
      <c r="AI398" s="488"/>
      <c r="AJ398" s="488"/>
      <c r="AK398" s="488"/>
      <c r="AL398" s="488"/>
      <c r="AM398" s="488"/>
      <c r="AN398" s="488"/>
      <c r="AO398" s="488"/>
      <c r="AP398" s="488"/>
      <c r="AQ398" s="488"/>
      <c r="AR398" s="488"/>
      <c r="AS398" s="488"/>
      <c r="AT398" s="488"/>
      <c r="AU398" s="488"/>
      <c r="AV398" s="488"/>
      <c r="AW398" s="488"/>
      <c r="AX398" s="488"/>
      <c r="AY398" s="488"/>
      <c r="AZ398" s="488"/>
      <c r="BA398" s="488"/>
      <c r="BB398" s="488"/>
      <c r="BC398" s="488"/>
      <c r="BD398" s="488"/>
      <c r="BE398" s="488"/>
      <c r="BF398" s="488"/>
      <c r="BG398" s="488"/>
      <c r="BH398" s="488"/>
      <c r="BI398" s="488"/>
      <c r="BJ398" s="488"/>
      <c r="BK398" s="488"/>
      <c r="BL398" s="488"/>
      <c r="BM398" s="488"/>
      <c r="BN398" s="488"/>
      <c r="BO398" s="488"/>
      <c r="BP398" s="488"/>
      <c r="BQ398" s="488"/>
      <c r="BR398" s="488"/>
      <c r="BS398" s="488"/>
      <c r="BT398" s="488"/>
      <c r="BU398" s="488"/>
      <c r="BV398" s="488"/>
      <c r="BW398" s="488"/>
      <c r="BX398" s="488"/>
      <c r="BY398" s="488"/>
      <c r="BZ398" s="488"/>
      <c r="CA398" s="488"/>
      <c r="CB398" s="488"/>
      <c r="CC398" s="488"/>
      <c r="CD398" s="488"/>
      <c r="CE398" s="488"/>
      <c r="CF398" s="488"/>
      <c r="CG398" s="488"/>
      <c r="CH398" s="488"/>
      <c r="CI398" s="488"/>
      <c r="CJ398" s="488"/>
      <c r="CK398" s="488"/>
      <c r="CL398" s="488"/>
      <c r="CM398" s="488"/>
      <c r="CN398" s="488"/>
      <c r="CO398" s="488"/>
      <c r="CP398" s="488"/>
      <c r="CQ398" s="488"/>
      <c r="CR398" s="488"/>
      <c r="CS398" s="488"/>
      <c r="CT398" s="488"/>
      <c r="CU398" s="488"/>
      <c r="CV398" s="488"/>
      <c r="CW398" s="488"/>
      <c r="CX398" s="488"/>
      <c r="CY398" s="488"/>
      <c r="CZ398" s="488"/>
      <c r="DA398" s="488"/>
      <c r="DB398" s="488"/>
      <c r="DC398" s="488"/>
      <c r="DD398" s="488"/>
      <c r="DE398" s="488"/>
      <c r="DF398" s="488"/>
      <c r="DG398" s="488"/>
      <c r="DH398" s="488"/>
      <c r="DI398" s="488"/>
      <c r="DJ398" s="488"/>
      <c r="DK398" s="488"/>
      <c r="DL398" s="488"/>
      <c r="DM398" s="488"/>
      <c r="DN398" s="488"/>
      <c r="DO398" s="488"/>
      <c r="DP398" s="488"/>
      <c r="DQ398" s="488"/>
      <c r="DR398" s="488"/>
      <c r="DS398" s="488"/>
      <c r="DT398" s="488"/>
      <c r="DU398" s="488"/>
      <c r="DV398" s="488"/>
      <c r="DW398" s="488"/>
      <c r="DX398" s="488"/>
      <c r="DY398" s="488"/>
      <c r="DZ398" s="488"/>
      <c r="EA398" s="488"/>
      <c r="EB398" s="488"/>
      <c r="EC398" s="488"/>
      <c r="ED398" s="488"/>
      <c r="EE398" s="488"/>
      <c r="EF398" s="488"/>
      <c r="EG398" s="488"/>
      <c r="EH398" s="489"/>
    </row>
    <row r="399" spans="1:138" s="490" customFormat="1" ht="18" customHeight="1">
      <c r="A399" s="628">
        <v>391</v>
      </c>
      <c r="B399" s="470" t="s">
        <v>1991</v>
      </c>
      <c r="C399" s="468" t="s">
        <v>648</v>
      </c>
      <c r="D399" s="469">
        <v>3000</v>
      </c>
      <c r="E399" s="381" t="s">
        <v>2006</v>
      </c>
      <c r="F399" s="369" t="s">
        <v>2007</v>
      </c>
      <c r="G399" s="381" t="s">
        <v>2008</v>
      </c>
      <c r="H399" s="470" t="s">
        <v>979</v>
      </c>
      <c r="I399" s="468"/>
      <c r="J399" s="468"/>
      <c r="K399" s="471"/>
      <c r="L399" s="468"/>
      <c r="M399" s="488"/>
      <c r="N399" s="488"/>
      <c r="O399" s="488"/>
      <c r="P399" s="488"/>
      <c r="Q399" s="488"/>
      <c r="R399" s="488"/>
      <c r="S399" s="488"/>
      <c r="T399" s="488"/>
      <c r="U399" s="488"/>
      <c r="V399" s="488"/>
      <c r="W399" s="488"/>
      <c r="X399" s="488"/>
      <c r="Y399" s="488"/>
      <c r="Z399" s="488"/>
      <c r="AA399" s="488"/>
      <c r="AB399" s="488"/>
      <c r="AC399" s="488"/>
      <c r="AD399" s="488"/>
      <c r="AE399" s="488"/>
      <c r="AF399" s="488"/>
      <c r="AG399" s="488"/>
      <c r="AH399" s="488"/>
      <c r="AI399" s="488"/>
      <c r="AJ399" s="488"/>
      <c r="AK399" s="488"/>
      <c r="AL399" s="488"/>
      <c r="AM399" s="488"/>
      <c r="AN399" s="488"/>
      <c r="AO399" s="488"/>
      <c r="AP399" s="488"/>
      <c r="AQ399" s="488"/>
      <c r="AR399" s="488"/>
      <c r="AS399" s="488"/>
      <c r="AT399" s="488"/>
      <c r="AU399" s="488"/>
      <c r="AV399" s="488"/>
      <c r="AW399" s="488"/>
      <c r="AX399" s="488"/>
      <c r="AY399" s="488"/>
      <c r="AZ399" s="488"/>
      <c r="BA399" s="488"/>
      <c r="BB399" s="488"/>
      <c r="BC399" s="488"/>
      <c r="BD399" s="488"/>
      <c r="BE399" s="488"/>
      <c r="BF399" s="488"/>
      <c r="BG399" s="488"/>
      <c r="BH399" s="488"/>
      <c r="BI399" s="488"/>
      <c r="BJ399" s="488"/>
      <c r="BK399" s="488"/>
      <c r="BL399" s="488"/>
      <c r="BM399" s="488"/>
      <c r="BN399" s="488"/>
      <c r="BO399" s="488"/>
      <c r="BP399" s="488"/>
      <c r="BQ399" s="488"/>
      <c r="BR399" s="488"/>
      <c r="BS399" s="488"/>
      <c r="BT399" s="488"/>
      <c r="BU399" s="488"/>
      <c r="BV399" s="488"/>
      <c r="BW399" s="488"/>
      <c r="BX399" s="488"/>
      <c r="BY399" s="488"/>
      <c r="BZ399" s="488"/>
      <c r="CA399" s="488"/>
      <c r="CB399" s="488"/>
      <c r="CC399" s="488"/>
      <c r="CD399" s="488"/>
      <c r="CE399" s="488"/>
      <c r="CF399" s="488"/>
      <c r="CG399" s="488"/>
      <c r="CH399" s="488"/>
      <c r="CI399" s="488"/>
      <c r="CJ399" s="488"/>
      <c r="CK399" s="488"/>
      <c r="CL399" s="488"/>
      <c r="CM399" s="488"/>
      <c r="CN399" s="488"/>
      <c r="CO399" s="488"/>
      <c r="CP399" s="488"/>
      <c r="CQ399" s="488"/>
      <c r="CR399" s="488"/>
      <c r="CS399" s="488"/>
      <c r="CT399" s="488"/>
      <c r="CU399" s="488"/>
      <c r="CV399" s="488"/>
      <c r="CW399" s="488"/>
      <c r="CX399" s="488"/>
      <c r="CY399" s="488"/>
      <c r="CZ399" s="488"/>
      <c r="DA399" s="488"/>
      <c r="DB399" s="488"/>
      <c r="DC399" s="488"/>
      <c r="DD399" s="488"/>
      <c r="DE399" s="488"/>
      <c r="DF399" s="488"/>
      <c r="DG399" s="488"/>
      <c r="DH399" s="488"/>
      <c r="DI399" s="488"/>
      <c r="DJ399" s="488"/>
      <c r="DK399" s="488"/>
      <c r="DL399" s="488"/>
      <c r="DM399" s="488"/>
      <c r="DN399" s="488"/>
      <c r="DO399" s="488"/>
      <c r="DP399" s="488"/>
      <c r="DQ399" s="488"/>
      <c r="DR399" s="488"/>
      <c r="DS399" s="488"/>
      <c r="DT399" s="488"/>
      <c r="DU399" s="488"/>
      <c r="DV399" s="488"/>
      <c r="DW399" s="488"/>
      <c r="DX399" s="488"/>
      <c r="DY399" s="488"/>
      <c r="DZ399" s="488"/>
      <c r="EA399" s="488"/>
      <c r="EB399" s="488"/>
      <c r="EC399" s="488"/>
      <c r="ED399" s="488"/>
      <c r="EE399" s="488"/>
      <c r="EF399" s="488"/>
      <c r="EG399" s="488"/>
      <c r="EH399" s="489"/>
    </row>
    <row r="400" spans="1:138" s="490" customFormat="1" ht="18" customHeight="1">
      <c r="A400" s="628">
        <v>392</v>
      </c>
      <c r="B400" s="470" t="s">
        <v>1991</v>
      </c>
      <c r="C400" s="468" t="s">
        <v>648</v>
      </c>
      <c r="D400" s="469">
        <v>2000</v>
      </c>
      <c r="E400" s="381" t="s">
        <v>2009</v>
      </c>
      <c r="F400" s="369" t="s">
        <v>574</v>
      </c>
      <c r="G400" s="381" t="s">
        <v>1623</v>
      </c>
      <c r="H400" s="470" t="s">
        <v>979</v>
      </c>
      <c r="I400" s="468"/>
      <c r="J400" s="468"/>
      <c r="K400" s="471"/>
      <c r="L400" s="468"/>
      <c r="M400" s="488"/>
      <c r="N400" s="488"/>
      <c r="O400" s="488"/>
      <c r="P400" s="488"/>
      <c r="Q400" s="488"/>
      <c r="R400" s="488"/>
      <c r="S400" s="488"/>
      <c r="T400" s="488"/>
      <c r="U400" s="488"/>
      <c r="V400" s="488"/>
      <c r="W400" s="488"/>
      <c r="X400" s="488"/>
      <c r="Y400" s="488"/>
      <c r="Z400" s="488"/>
      <c r="AA400" s="488"/>
      <c r="AB400" s="488"/>
      <c r="AC400" s="488"/>
      <c r="AD400" s="488"/>
      <c r="AE400" s="488"/>
      <c r="AF400" s="488"/>
      <c r="AG400" s="488"/>
      <c r="AH400" s="488"/>
      <c r="AI400" s="488"/>
      <c r="AJ400" s="488"/>
      <c r="AK400" s="488"/>
      <c r="AL400" s="488"/>
      <c r="AM400" s="488"/>
      <c r="AN400" s="488"/>
      <c r="AO400" s="488"/>
      <c r="AP400" s="488"/>
      <c r="AQ400" s="488"/>
      <c r="AR400" s="488"/>
      <c r="AS400" s="488"/>
      <c r="AT400" s="488"/>
      <c r="AU400" s="488"/>
      <c r="AV400" s="488"/>
      <c r="AW400" s="488"/>
      <c r="AX400" s="488"/>
      <c r="AY400" s="488"/>
      <c r="AZ400" s="488"/>
      <c r="BA400" s="488"/>
      <c r="BB400" s="488"/>
      <c r="BC400" s="488"/>
      <c r="BD400" s="488"/>
      <c r="BE400" s="488"/>
      <c r="BF400" s="488"/>
      <c r="BG400" s="488"/>
      <c r="BH400" s="488"/>
      <c r="BI400" s="488"/>
      <c r="BJ400" s="488"/>
      <c r="BK400" s="488"/>
      <c r="BL400" s="488"/>
      <c r="BM400" s="488"/>
      <c r="BN400" s="488"/>
      <c r="BO400" s="488"/>
      <c r="BP400" s="488"/>
      <c r="BQ400" s="488"/>
      <c r="BR400" s="488"/>
      <c r="BS400" s="488"/>
      <c r="BT400" s="488"/>
      <c r="BU400" s="488"/>
      <c r="BV400" s="488"/>
      <c r="BW400" s="488"/>
      <c r="BX400" s="488"/>
      <c r="BY400" s="488"/>
      <c r="BZ400" s="488"/>
      <c r="CA400" s="488"/>
      <c r="CB400" s="488"/>
      <c r="CC400" s="488"/>
      <c r="CD400" s="488"/>
      <c r="CE400" s="488"/>
      <c r="CF400" s="488"/>
      <c r="CG400" s="488"/>
      <c r="CH400" s="488"/>
      <c r="CI400" s="488"/>
      <c r="CJ400" s="488"/>
      <c r="CK400" s="488"/>
      <c r="CL400" s="488"/>
      <c r="CM400" s="488"/>
      <c r="CN400" s="488"/>
      <c r="CO400" s="488"/>
      <c r="CP400" s="488"/>
      <c r="CQ400" s="488"/>
      <c r="CR400" s="488"/>
      <c r="CS400" s="488"/>
      <c r="CT400" s="488"/>
      <c r="CU400" s="488"/>
      <c r="CV400" s="488"/>
      <c r="CW400" s="488"/>
      <c r="CX400" s="488"/>
      <c r="CY400" s="488"/>
      <c r="CZ400" s="488"/>
      <c r="DA400" s="488"/>
      <c r="DB400" s="488"/>
      <c r="DC400" s="488"/>
      <c r="DD400" s="488"/>
      <c r="DE400" s="488"/>
      <c r="DF400" s="488"/>
      <c r="DG400" s="488"/>
      <c r="DH400" s="488"/>
      <c r="DI400" s="488"/>
      <c r="DJ400" s="488"/>
      <c r="DK400" s="488"/>
      <c r="DL400" s="488"/>
      <c r="DM400" s="488"/>
      <c r="DN400" s="488"/>
      <c r="DO400" s="488"/>
      <c r="DP400" s="488"/>
      <c r="DQ400" s="488"/>
      <c r="DR400" s="488"/>
      <c r="DS400" s="488"/>
      <c r="DT400" s="488"/>
      <c r="DU400" s="488"/>
      <c r="DV400" s="488"/>
      <c r="DW400" s="488"/>
      <c r="DX400" s="488"/>
      <c r="DY400" s="488"/>
      <c r="DZ400" s="488"/>
      <c r="EA400" s="488"/>
      <c r="EB400" s="488"/>
      <c r="EC400" s="488"/>
      <c r="ED400" s="488"/>
      <c r="EE400" s="488"/>
      <c r="EF400" s="488"/>
      <c r="EG400" s="488"/>
      <c r="EH400" s="489"/>
    </row>
    <row r="401" spans="1:138" s="490" customFormat="1" ht="18" customHeight="1">
      <c r="A401" s="628">
        <v>393</v>
      </c>
      <c r="B401" s="470" t="s">
        <v>1991</v>
      </c>
      <c r="C401" s="468" t="s">
        <v>648</v>
      </c>
      <c r="D401" s="469">
        <v>1500</v>
      </c>
      <c r="E401" s="381" t="s">
        <v>2010</v>
      </c>
      <c r="F401" s="369" t="s">
        <v>2011</v>
      </c>
      <c r="G401" s="381" t="s">
        <v>2012</v>
      </c>
      <c r="H401" s="470" t="s">
        <v>979</v>
      </c>
      <c r="I401" s="468"/>
      <c r="J401" s="468"/>
      <c r="K401" s="471"/>
      <c r="L401" s="468"/>
      <c r="M401" s="488"/>
      <c r="N401" s="488"/>
      <c r="O401" s="488"/>
      <c r="P401" s="488"/>
      <c r="Q401" s="488"/>
      <c r="R401" s="488"/>
      <c r="S401" s="488"/>
      <c r="T401" s="488"/>
      <c r="U401" s="488"/>
      <c r="V401" s="488"/>
      <c r="W401" s="488"/>
      <c r="X401" s="488"/>
      <c r="Y401" s="488"/>
      <c r="Z401" s="488"/>
      <c r="AA401" s="488"/>
      <c r="AB401" s="488"/>
      <c r="AC401" s="488"/>
      <c r="AD401" s="488"/>
      <c r="AE401" s="488"/>
      <c r="AF401" s="488"/>
      <c r="AG401" s="488"/>
      <c r="AH401" s="488"/>
      <c r="AI401" s="488"/>
      <c r="AJ401" s="488"/>
      <c r="AK401" s="488"/>
      <c r="AL401" s="488"/>
      <c r="AM401" s="488"/>
      <c r="AN401" s="488"/>
      <c r="AO401" s="488"/>
      <c r="AP401" s="488"/>
      <c r="AQ401" s="488"/>
      <c r="AR401" s="488"/>
      <c r="AS401" s="488"/>
      <c r="AT401" s="488"/>
      <c r="AU401" s="488"/>
      <c r="AV401" s="488"/>
      <c r="AW401" s="488"/>
      <c r="AX401" s="488"/>
      <c r="AY401" s="488"/>
      <c r="AZ401" s="488"/>
      <c r="BA401" s="488"/>
      <c r="BB401" s="488"/>
      <c r="BC401" s="488"/>
      <c r="BD401" s="488"/>
      <c r="BE401" s="488"/>
      <c r="BF401" s="488"/>
      <c r="BG401" s="488"/>
      <c r="BH401" s="488"/>
      <c r="BI401" s="488"/>
      <c r="BJ401" s="488"/>
      <c r="BK401" s="488"/>
      <c r="BL401" s="488"/>
      <c r="BM401" s="488"/>
      <c r="BN401" s="488"/>
      <c r="BO401" s="488"/>
      <c r="BP401" s="488"/>
      <c r="BQ401" s="488"/>
      <c r="BR401" s="488"/>
      <c r="BS401" s="488"/>
      <c r="BT401" s="488"/>
      <c r="BU401" s="488"/>
      <c r="BV401" s="488"/>
      <c r="BW401" s="488"/>
      <c r="BX401" s="488"/>
      <c r="BY401" s="488"/>
      <c r="BZ401" s="488"/>
      <c r="CA401" s="488"/>
      <c r="CB401" s="488"/>
      <c r="CC401" s="488"/>
      <c r="CD401" s="488"/>
      <c r="CE401" s="488"/>
      <c r="CF401" s="488"/>
      <c r="CG401" s="488"/>
      <c r="CH401" s="488"/>
      <c r="CI401" s="488"/>
      <c r="CJ401" s="488"/>
      <c r="CK401" s="488"/>
      <c r="CL401" s="488"/>
      <c r="CM401" s="488"/>
      <c r="CN401" s="488"/>
      <c r="CO401" s="488"/>
      <c r="CP401" s="488"/>
      <c r="CQ401" s="488"/>
      <c r="CR401" s="488"/>
      <c r="CS401" s="488"/>
      <c r="CT401" s="488"/>
      <c r="CU401" s="488"/>
      <c r="CV401" s="488"/>
      <c r="CW401" s="488"/>
      <c r="CX401" s="488"/>
      <c r="CY401" s="488"/>
      <c r="CZ401" s="488"/>
      <c r="DA401" s="488"/>
      <c r="DB401" s="488"/>
      <c r="DC401" s="488"/>
      <c r="DD401" s="488"/>
      <c r="DE401" s="488"/>
      <c r="DF401" s="488"/>
      <c r="DG401" s="488"/>
      <c r="DH401" s="488"/>
      <c r="DI401" s="488"/>
      <c r="DJ401" s="488"/>
      <c r="DK401" s="488"/>
      <c r="DL401" s="488"/>
      <c r="DM401" s="488"/>
      <c r="DN401" s="488"/>
      <c r="DO401" s="488"/>
      <c r="DP401" s="488"/>
      <c r="DQ401" s="488"/>
      <c r="DR401" s="488"/>
      <c r="DS401" s="488"/>
      <c r="DT401" s="488"/>
      <c r="DU401" s="488"/>
      <c r="DV401" s="488"/>
      <c r="DW401" s="488"/>
      <c r="DX401" s="488"/>
      <c r="DY401" s="488"/>
      <c r="DZ401" s="488"/>
      <c r="EA401" s="488"/>
      <c r="EB401" s="488"/>
      <c r="EC401" s="488"/>
      <c r="ED401" s="488"/>
      <c r="EE401" s="488"/>
      <c r="EF401" s="488"/>
      <c r="EG401" s="488"/>
      <c r="EH401" s="489"/>
    </row>
    <row r="402" spans="1:138" s="490" customFormat="1" ht="18" customHeight="1">
      <c r="A402" s="628">
        <v>394</v>
      </c>
      <c r="B402" s="470" t="s">
        <v>1991</v>
      </c>
      <c r="C402" s="468" t="s">
        <v>648</v>
      </c>
      <c r="D402" s="469">
        <v>3500</v>
      </c>
      <c r="E402" s="381" t="s">
        <v>2013</v>
      </c>
      <c r="F402" s="369" t="s">
        <v>2014</v>
      </c>
      <c r="G402" s="381" t="s">
        <v>2015</v>
      </c>
      <c r="H402" s="470" t="s">
        <v>979</v>
      </c>
      <c r="I402" s="468"/>
      <c r="J402" s="468"/>
      <c r="K402" s="471"/>
      <c r="L402" s="468"/>
      <c r="M402" s="488"/>
      <c r="N402" s="488"/>
      <c r="O402" s="488"/>
      <c r="P402" s="488"/>
      <c r="Q402" s="488"/>
      <c r="R402" s="488"/>
      <c r="S402" s="488"/>
      <c r="T402" s="488"/>
      <c r="U402" s="488"/>
      <c r="V402" s="488"/>
      <c r="W402" s="488"/>
      <c r="X402" s="488"/>
      <c r="Y402" s="488"/>
      <c r="Z402" s="488"/>
      <c r="AA402" s="488"/>
      <c r="AB402" s="488"/>
      <c r="AC402" s="488"/>
      <c r="AD402" s="488"/>
      <c r="AE402" s="488"/>
      <c r="AF402" s="488"/>
      <c r="AG402" s="488"/>
      <c r="AH402" s="488"/>
      <c r="AI402" s="488"/>
      <c r="AJ402" s="488"/>
      <c r="AK402" s="488"/>
      <c r="AL402" s="488"/>
      <c r="AM402" s="488"/>
      <c r="AN402" s="488"/>
      <c r="AO402" s="488"/>
      <c r="AP402" s="488"/>
      <c r="AQ402" s="488"/>
      <c r="AR402" s="488"/>
      <c r="AS402" s="488"/>
      <c r="AT402" s="488"/>
      <c r="AU402" s="488"/>
      <c r="AV402" s="488"/>
      <c r="AW402" s="488"/>
      <c r="AX402" s="488"/>
      <c r="AY402" s="488"/>
      <c r="AZ402" s="488"/>
      <c r="BA402" s="488"/>
      <c r="BB402" s="488"/>
      <c r="BC402" s="488"/>
      <c r="BD402" s="488"/>
      <c r="BE402" s="488"/>
      <c r="BF402" s="488"/>
      <c r="BG402" s="488"/>
      <c r="BH402" s="488"/>
      <c r="BI402" s="488"/>
      <c r="BJ402" s="488"/>
      <c r="BK402" s="488"/>
      <c r="BL402" s="488"/>
      <c r="BM402" s="488"/>
      <c r="BN402" s="488"/>
      <c r="BO402" s="488"/>
      <c r="BP402" s="488"/>
      <c r="BQ402" s="488"/>
      <c r="BR402" s="488"/>
      <c r="BS402" s="488"/>
      <c r="BT402" s="488"/>
      <c r="BU402" s="488"/>
      <c r="BV402" s="488"/>
      <c r="BW402" s="488"/>
      <c r="BX402" s="488"/>
      <c r="BY402" s="488"/>
      <c r="BZ402" s="488"/>
      <c r="CA402" s="488"/>
      <c r="CB402" s="488"/>
      <c r="CC402" s="488"/>
      <c r="CD402" s="488"/>
      <c r="CE402" s="488"/>
      <c r="CF402" s="488"/>
      <c r="CG402" s="488"/>
      <c r="CH402" s="488"/>
      <c r="CI402" s="488"/>
      <c r="CJ402" s="488"/>
      <c r="CK402" s="488"/>
      <c r="CL402" s="488"/>
      <c r="CM402" s="488"/>
      <c r="CN402" s="488"/>
      <c r="CO402" s="488"/>
      <c r="CP402" s="488"/>
      <c r="CQ402" s="488"/>
      <c r="CR402" s="488"/>
      <c r="CS402" s="488"/>
      <c r="CT402" s="488"/>
      <c r="CU402" s="488"/>
      <c r="CV402" s="488"/>
      <c r="CW402" s="488"/>
      <c r="CX402" s="488"/>
      <c r="CY402" s="488"/>
      <c r="CZ402" s="488"/>
      <c r="DA402" s="488"/>
      <c r="DB402" s="488"/>
      <c r="DC402" s="488"/>
      <c r="DD402" s="488"/>
      <c r="DE402" s="488"/>
      <c r="DF402" s="488"/>
      <c r="DG402" s="488"/>
      <c r="DH402" s="488"/>
      <c r="DI402" s="488"/>
      <c r="DJ402" s="488"/>
      <c r="DK402" s="488"/>
      <c r="DL402" s="488"/>
      <c r="DM402" s="488"/>
      <c r="DN402" s="488"/>
      <c r="DO402" s="488"/>
      <c r="DP402" s="488"/>
      <c r="DQ402" s="488"/>
      <c r="DR402" s="488"/>
      <c r="DS402" s="488"/>
      <c r="DT402" s="488"/>
      <c r="DU402" s="488"/>
      <c r="DV402" s="488"/>
      <c r="DW402" s="488"/>
      <c r="DX402" s="488"/>
      <c r="DY402" s="488"/>
      <c r="DZ402" s="488"/>
      <c r="EA402" s="488"/>
      <c r="EB402" s="488"/>
      <c r="EC402" s="488"/>
      <c r="ED402" s="488"/>
      <c r="EE402" s="488"/>
      <c r="EF402" s="488"/>
      <c r="EG402" s="488"/>
      <c r="EH402" s="489"/>
    </row>
    <row r="403" spans="1:138" s="490" customFormat="1" ht="18" customHeight="1">
      <c r="A403" s="628">
        <v>395</v>
      </c>
      <c r="B403" s="470" t="s">
        <v>1991</v>
      </c>
      <c r="C403" s="468" t="s">
        <v>648</v>
      </c>
      <c r="D403" s="469">
        <v>14999</v>
      </c>
      <c r="E403" s="381" t="s">
        <v>2016</v>
      </c>
      <c r="F403" s="369" t="s">
        <v>2017</v>
      </c>
      <c r="G403" s="381" t="s">
        <v>2018</v>
      </c>
      <c r="H403" s="470" t="s">
        <v>979</v>
      </c>
      <c r="I403" s="468"/>
      <c r="J403" s="468"/>
      <c r="K403" s="471"/>
      <c r="L403" s="468"/>
      <c r="M403" s="488"/>
      <c r="N403" s="488"/>
      <c r="O403" s="488"/>
      <c r="P403" s="488"/>
      <c r="Q403" s="488"/>
      <c r="R403" s="488"/>
      <c r="S403" s="488"/>
      <c r="T403" s="488"/>
      <c r="U403" s="488"/>
      <c r="V403" s="488"/>
      <c r="W403" s="488"/>
      <c r="X403" s="488"/>
      <c r="Y403" s="488"/>
      <c r="Z403" s="488"/>
      <c r="AA403" s="488"/>
      <c r="AB403" s="488"/>
      <c r="AC403" s="488"/>
      <c r="AD403" s="488"/>
      <c r="AE403" s="488"/>
      <c r="AF403" s="488"/>
      <c r="AG403" s="488"/>
      <c r="AH403" s="488"/>
      <c r="AI403" s="488"/>
      <c r="AJ403" s="488"/>
      <c r="AK403" s="488"/>
      <c r="AL403" s="488"/>
      <c r="AM403" s="488"/>
      <c r="AN403" s="488"/>
      <c r="AO403" s="488"/>
      <c r="AP403" s="488"/>
      <c r="AQ403" s="488"/>
      <c r="AR403" s="488"/>
      <c r="AS403" s="488"/>
      <c r="AT403" s="488"/>
      <c r="AU403" s="488"/>
      <c r="AV403" s="488"/>
      <c r="AW403" s="488"/>
      <c r="AX403" s="488"/>
      <c r="AY403" s="488"/>
      <c r="AZ403" s="488"/>
      <c r="BA403" s="488"/>
      <c r="BB403" s="488"/>
      <c r="BC403" s="488"/>
      <c r="BD403" s="488"/>
      <c r="BE403" s="488"/>
      <c r="BF403" s="488"/>
      <c r="BG403" s="488"/>
      <c r="BH403" s="488"/>
      <c r="BI403" s="488"/>
      <c r="BJ403" s="488"/>
      <c r="BK403" s="488"/>
      <c r="BL403" s="488"/>
      <c r="BM403" s="488"/>
      <c r="BN403" s="488"/>
      <c r="BO403" s="488"/>
      <c r="BP403" s="488"/>
      <c r="BQ403" s="488"/>
      <c r="BR403" s="488"/>
      <c r="BS403" s="488"/>
      <c r="BT403" s="488"/>
      <c r="BU403" s="488"/>
      <c r="BV403" s="488"/>
      <c r="BW403" s="488"/>
      <c r="BX403" s="488"/>
      <c r="BY403" s="488"/>
      <c r="BZ403" s="488"/>
      <c r="CA403" s="488"/>
      <c r="CB403" s="488"/>
      <c r="CC403" s="488"/>
      <c r="CD403" s="488"/>
      <c r="CE403" s="488"/>
      <c r="CF403" s="488"/>
      <c r="CG403" s="488"/>
      <c r="CH403" s="488"/>
      <c r="CI403" s="488"/>
      <c r="CJ403" s="488"/>
      <c r="CK403" s="488"/>
      <c r="CL403" s="488"/>
      <c r="CM403" s="488"/>
      <c r="CN403" s="488"/>
      <c r="CO403" s="488"/>
      <c r="CP403" s="488"/>
      <c r="CQ403" s="488"/>
      <c r="CR403" s="488"/>
      <c r="CS403" s="488"/>
      <c r="CT403" s="488"/>
      <c r="CU403" s="488"/>
      <c r="CV403" s="488"/>
      <c r="CW403" s="488"/>
      <c r="CX403" s="488"/>
      <c r="CY403" s="488"/>
      <c r="CZ403" s="488"/>
      <c r="DA403" s="488"/>
      <c r="DB403" s="488"/>
      <c r="DC403" s="488"/>
      <c r="DD403" s="488"/>
      <c r="DE403" s="488"/>
      <c r="DF403" s="488"/>
      <c r="DG403" s="488"/>
      <c r="DH403" s="488"/>
      <c r="DI403" s="488"/>
      <c r="DJ403" s="488"/>
      <c r="DK403" s="488"/>
      <c r="DL403" s="488"/>
      <c r="DM403" s="488"/>
      <c r="DN403" s="488"/>
      <c r="DO403" s="488"/>
      <c r="DP403" s="488"/>
      <c r="DQ403" s="488"/>
      <c r="DR403" s="488"/>
      <c r="DS403" s="488"/>
      <c r="DT403" s="488"/>
      <c r="DU403" s="488"/>
      <c r="DV403" s="488"/>
      <c r="DW403" s="488"/>
      <c r="DX403" s="488"/>
      <c r="DY403" s="488"/>
      <c r="DZ403" s="488"/>
      <c r="EA403" s="488"/>
      <c r="EB403" s="488"/>
      <c r="EC403" s="488"/>
      <c r="ED403" s="488"/>
      <c r="EE403" s="488"/>
      <c r="EF403" s="488"/>
      <c r="EG403" s="488"/>
      <c r="EH403" s="489"/>
    </row>
    <row r="404" spans="1:138" s="490" customFormat="1" ht="18" customHeight="1">
      <c r="A404" s="628">
        <v>396</v>
      </c>
      <c r="B404" s="470" t="s">
        <v>1991</v>
      </c>
      <c r="C404" s="468" t="s">
        <v>648</v>
      </c>
      <c r="D404" s="469">
        <v>1700</v>
      </c>
      <c r="E404" s="381" t="s">
        <v>2019</v>
      </c>
      <c r="F404" s="369" t="s">
        <v>2020</v>
      </c>
      <c r="G404" s="381" t="s">
        <v>2021</v>
      </c>
      <c r="H404" s="470" t="s">
        <v>1001</v>
      </c>
      <c r="I404" s="468"/>
      <c r="J404" s="468"/>
      <c r="K404" s="471"/>
      <c r="L404" s="468"/>
      <c r="M404" s="488"/>
      <c r="N404" s="488"/>
      <c r="O404" s="488"/>
      <c r="P404" s="488"/>
      <c r="Q404" s="488"/>
      <c r="R404" s="488"/>
      <c r="S404" s="488"/>
      <c r="T404" s="488"/>
      <c r="U404" s="488"/>
      <c r="V404" s="488"/>
      <c r="W404" s="488"/>
      <c r="X404" s="488"/>
      <c r="Y404" s="488"/>
      <c r="Z404" s="488"/>
      <c r="AA404" s="488"/>
      <c r="AB404" s="488"/>
      <c r="AC404" s="488"/>
      <c r="AD404" s="488"/>
      <c r="AE404" s="488"/>
      <c r="AF404" s="488"/>
      <c r="AG404" s="488"/>
      <c r="AH404" s="488"/>
      <c r="AI404" s="488"/>
      <c r="AJ404" s="488"/>
      <c r="AK404" s="488"/>
      <c r="AL404" s="488"/>
      <c r="AM404" s="488"/>
      <c r="AN404" s="488"/>
      <c r="AO404" s="488"/>
      <c r="AP404" s="488"/>
      <c r="AQ404" s="488"/>
      <c r="AR404" s="488"/>
      <c r="AS404" s="488"/>
      <c r="AT404" s="488"/>
      <c r="AU404" s="488"/>
      <c r="AV404" s="488"/>
      <c r="AW404" s="488"/>
      <c r="AX404" s="488"/>
      <c r="AY404" s="488"/>
      <c r="AZ404" s="488"/>
      <c r="BA404" s="488"/>
      <c r="BB404" s="488"/>
      <c r="BC404" s="488"/>
      <c r="BD404" s="488"/>
      <c r="BE404" s="488"/>
      <c r="BF404" s="488"/>
      <c r="BG404" s="488"/>
      <c r="BH404" s="488"/>
      <c r="BI404" s="488"/>
      <c r="BJ404" s="488"/>
      <c r="BK404" s="488"/>
      <c r="BL404" s="488"/>
      <c r="BM404" s="488"/>
      <c r="BN404" s="488"/>
      <c r="BO404" s="488"/>
      <c r="BP404" s="488"/>
      <c r="BQ404" s="488"/>
      <c r="BR404" s="488"/>
      <c r="BS404" s="488"/>
      <c r="BT404" s="488"/>
      <c r="BU404" s="488"/>
      <c r="BV404" s="488"/>
      <c r="BW404" s="488"/>
      <c r="BX404" s="488"/>
      <c r="BY404" s="488"/>
      <c r="BZ404" s="488"/>
      <c r="CA404" s="488"/>
      <c r="CB404" s="488"/>
      <c r="CC404" s="488"/>
      <c r="CD404" s="488"/>
      <c r="CE404" s="488"/>
      <c r="CF404" s="488"/>
      <c r="CG404" s="488"/>
      <c r="CH404" s="488"/>
      <c r="CI404" s="488"/>
      <c r="CJ404" s="488"/>
      <c r="CK404" s="488"/>
      <c r="CL404" s="488"/>
      <c r="CM404" s="488"/>
      <c r="CN404" s="488"/>
      <c r="CO404" s="488"/>
      <c r="CP404" s="488"/>
      <c r="CQ404" s="488"/>
      <c r="CR404" s="488"/>
      <c r="CS404" s="488"/>
      <c r="CT404" s="488"/>
      <c r="CU404" s="488"/>
      <c r="CV404" s="488"/>
      <c r="CW404" s="488"/>
      <c r="CX404" s="488"/>
      <c r="CY404" s="488"/>
      <c r="CZ404" s="488"/>
      <c r="DA404" s="488"/>
      <c r="DB404" s="488"/>
      <c r="DC404" s="488"/>
      <c r="DD404" s="488"/>
      <c r="DE404" s="488"/>
      <c r="DF404" s="488"/>
      <c r="DG404" s="488"/>
      <c r="DH404" s="488"/>
      <c r="DI404" s="488"/>
      <c r="DJ404" s="488"/>
      <c r="DK404" s="488"/>
      <c r="DL404" s="488"/>
      <c r="DM404" s="488"/>
      <c r="DN404" s="488"/>
      <c r="DO404" s="488"/>
      <c r="DP404" s="488"/>
      <c r="DQ404" s="488"/>
      <c r="DR404" s="488"/>
      <c r="DS404" s="488"/>
      <c r="DT404" s="488"/>
      <c r="DU404" s="488"/>
      <c r="DV404" s="488"/>
      <c r="DW404" s="488"/>
      <c r="DX404" s="488"/>
      <c r="DY404" s="488"/>
      <c r="DZ404" s="488"/>
      <c r="EA404" s="488"/>
      <c r="EB404" s="488"/>
      <c r="EC404" s="488"/>
      <c r="ED404" s="488"/>
      <c r="EE404" s="488"/>
      <c r="EF404" s="488"/>
      <c r="EG404" s="488"/>
      <c r="EH404" s="489"/>
    </row>
    <row r="405" spans="1:138" s="490" customFormat="1" ht="18" customHeight="1">
      <c r="A405" s="628">
        <v>397</v>
      </c>
      <c r="B405" s="470" t="s">
        <v>2022</v>
      </c>
      <c r="C405" s="468" t="s">
        <v>648</v>
      </c>
      <c r="D405" s="469">
        <v>4000</v>
      </c>
      <c r="E405" s="381" t="s">
        <v>2005</v>
      </c>
      <c r="F405" s="369" t="s">
        <v>1921</v>
      </c>
      <c r="G405" s="381" t="s">
        <v>1922</v>
      </c>
      <c r="H405" s="470" t="s">
        <v>979</v>
      </c>
      <c r="I405" s="468"/>
      <c r="J405" s="468"/>
      <c r="K405" s="471"/>
      <c r="L405" s="468"/>
      <c r="M405" s="488"/>
      <c r="N405" s="488"/>
      <c r="O405" s="488"/>
      <c r="P405" s="488"/>
      <c r="Q405" s="488"/>
      <c r="R405" s="488"/>
      <c r="S405" s="488"/>
      <c r="T405" s="488"/>
      <c r="U405" s="488"/>
      <c r="V405" s="488"/>
      <c r="W405" s="488"/>
      <c r="X405" s="488"/>
      <c r="Y405" s="488"/>
      <c r="Z405" s="488"/>
      <c r="AA405" s="488"/>
      <c r="AB405" s="488"/>
      <c r="AC405" s="488"/>
      <c r="AD405" s="488"/>
      <c r="AE405" s="488"/>
      <c r="AF405" s="488"/>
      <c r="AG405" s="488"/>
      <c r="AH405" s="488"/>
      <c r="AI405" s="488"/>
      <c r="AJ405" s="488"/>
      <c r="AK405" s="488"/>
      <c r="AL405" s="488"/>
      <c r="AM405" s="488"/>
      <c r="AN405" s="488"/>
      <c r="AO405" s="488"/>
      <c r="AP405" s="488"/>
      <c r="AQ405" s="488"/>
      <c r="AR405" s="488"/>
      <c r="AS405" s="488"/>
      <c r="AT405" s="488"/>
      <c r="AU405" s="488"/>
      <c r="AV405" s="488"/>
      <c r="AW405" s="488"/>
      <c r="AX405" s="488"/>
      <c r="AY405" s="488"/>
      <c r="AZ405" s="488"/>
      <c r="BA405" s="488"/>
      <c r="BB405" s="488"/>
      <c r="BC405" s="488"/>
      <c r="BD405" s="488"/>
      <c r="BE405" s="488"/>
      <c r="BF405" s="488"/>
      <c r="BG405" s="488"/>
      <c r="BH405" s="488"/>
      <c r="BI405" s="488"/>
      <c r="BJ405" s="488"/>
      <c r="BK405" s="488"/>
      <c r="BL405" s="488"/>
      <c r="BM405" s="488"/>
      <c r="BN405" s="488"/>
      <c r="BO405" s="488"/>
      <c r="BP405" s="488"/>
      <c r="BQ405" s="488"/>
      <c r="BR405" s="488"/>
      <c r="BS405" s="488"/>
      <c r="BT405" s="488"/>
      <c r="BU405" s="488"/>
      <c r="BV405" s="488"/>
      <c r="BW405" s="488"/>
      <c r="BX405" s="488"/>
      <c r="BY405" s="488"/>
      <c r="BZ405" s="488"/>
      <c r="CA405" s="488"/>
      <c r="CB405" s="488"/>
      <c r="CC405" s="488"/>
      <c r="CD405" s="488"/>
      <c r="CE405" s="488"/>
      <c r="CF405" s="488"/>
      <c r="CG405" s="488"/>
      <c r="CH405" s="488"/>
      <c r="CI405" s="488"/>
      <c r="CJ405" s="488"/>
      <c r="CK405" s="488"/>
      <c r="CL405" s="488"/>
      <c r="CM405" s="488"/>
      <c r="CN405" s="488"/>
      <c r="CO405" s="488"/>
      <c r="CP405" s="488"/>
      <c r="CQ405" s="488"/>
      <c r="CR405" s="488"/>
      <c r="CS405" s="488"/>
      <c r="CT405" s="488"/>
      <c r="CU405" s="488"/>
      <c r="CV405" s="488"/>
      <c r="CW405" s="488"/>
      <c r="CX405" s="488"/>
      <c r="CY405" s="488"/>
      <c r="CZ405" s="488"/>
      <c r="DA405" s="488"/>
      <c r="DB405" s="488"/>
      <c r="DC405" s="488"/>
      <c r="DD405" s="488"/>
      <c r="DE405" s="488"/>
      <c r="DF405" s="488"/>
      <c r="DG405" s="488"/>
      <c r="DH405" s="488"/>
      <c r="DI405" s="488"/>
      <c r="DJ405" s="488"/>
      <c r="DK405" s="488"/>
      <c r="DL405" s="488"/>
      <c r="DM405" s="488"/>
      <c r="DN405" s="488"/>
      <c r="DO405" s="488"/>
      <c r="DP405" s="488"/>
      <c r="DQ405" s="488"/>
      <c r="DR405" s="488"/>
      <c r="DS405" s="488"/>
      <c r="DT405" s="488"/>
      <c r="DU405" s="488"/>
      <c r="DV405" s="488"/>
      <c r="DW405" s="488"/>
      <c r="DX405" s="488"/>
      <c r="DY405" s="488"/>
      <c r="DZ405" s="488"/>
      <c r="EA405" s="488"/>
      <c r="EB405" s="488"/>
      <c r="EC405" s="488"/>
      <c r="ED405" s="488"/>
      <c r="EE405" s="488"/>
      <c r="EF405" s="488"/>
      <c r="EG405" s="488"/>
      <c r="EH405" s="489"/>
    </row>
    <row r="406" spans="1:138" s="490" customFormat="1" ht="18" customHeight="1">
      <c r="A406" s="628">
        <v>398</v>
      </c>
      <c r="B406" s="470" t="s">
        <v>2022</v>
      </c>
      <c r="C406" s="468" t="s">
        <v>648</v>
      </c>
      <c r="D406" s="469">
        <v>10000</v>
      </c>
      <c r="E406" s="381" t="s">
        <v>2023</v>
      </c>
      <c r="F406" s="369" t="s">
        <v>1729</v>
      </c>
      <c r="G406" s="381" t="s">
        <v>1730</v>
      </c>
      <c r="H406" s="470" t="s">
        <v>979</v>
      </c>
      <c r="I406" s="468"/>
      <c r="J406" s="468"/>
      <c r="K406" s="471"/>
      <c r="L406" s="468"/>
      <c r="M406" s="488"/>
      <c r="N406" s="488"/>
      <c r="O406" s="488"/>
      <c r="P406" s="488"/>
      <c r="Q406" s="488"/>
      <c r="R406" s="488"/>
      <c r="S406" s="488"/>
      <c r="T406" s="488"/>
      <c r="U406" s="488"/>
      <c r="V406" s="488"/>
      <c r="W406" s="488"/>
      <c r="X406" s="488"/>
      <c r="Y406" s="488"/>
      <c r="Z406" s="488"/>
      <c r="AA406" s="488"/>
      <c r="AB406" s="488"/>
      <c r="AC406" s="488"/>
      <c r="AD406" s="488"/>
      <c r="AE406" s="488"/>
      <c r="AF406" s="488"/>
      <c r="AG406" s="488"/>
      <c r="AH406" s="488"/>
      <c r="AI406" s="488"/>
      <c r="AJ406" s="488"/>
      <c r="AK406" s="488"/>
      <c r="AL406" s="488"/>
      <c r="AM406" s="488"/>
      <c r="AN406" s="488"/>
      <c r="AO406" s="488"/>
      <c r="AP406" s="488"/>
      <c r="AQ406" s="488"/>
      <c r="AR406" s="488"/>
      <c r="AS406" s="488"/>
      <c r="AT406" s="488"/>
      <c r="AU406" s="488"/>
      <c r="AV406" s="488"/>
      <c r="AW406" s="488"/>
      <c r="AX406" s="488"/>
      <c r="AY406" s="488"/>
      <c r="AZ406" s="488"/>
      <c r="BA406" s="488"/>
      <c r="BB406" s="488"/>
      <c r="BC406" s="488"/>
      <c r="BD406" s="488"/>
      <c r="BE406" s="488"/>
      <c r="BF406" s="488"/>
      <c r="BG406" s="488"/>
      <c r="BH406" s="488"/>
      <c r="BI406" s="488"/>
      <c r="BJ406" s="488"/>
      <c r="BK406" s="488"/>
      <c r="BL406" s="488"/>
      <c r="BM406" s="488"/>
      <c r="BN406" s="488"/>
      <c r="BO406" s="488"/>
      <c r="BP406" s="488"/>
      <c r="BQ406" s="488"/>
      <c r="BR406" s="488"/>
      <c r="BS406" s="488"/>
      <c r="BT406" s="488"/>
      <c r="BU406" s="488"/>
      <c r="BV406" s="488"/>
      <c r="BW406" s="488"/>
      <c r="BX406" s="488"/>
      <c r="BY406" s="488"/>
      <c r="BZ406" s="488"/>
      <c r="CA406" s="488"/>
      <c r="CB406" s="488"/>
      <c r="CC406" s="488"/>
      <c r="CD406" s="488"/>
      <c r="CE406" s="488"/>
      <c r="CF406" s="488"/>
      <c r="CG406" s="488"/>
      <c r="CH406" s="488"/>
      <c r="CI406" s="488"/>
      <c r="CJ406" s="488"/>
      <c r="CK406" s="488"/>
      <c r="CL406" s="488"/>
      <c r="CM406" s="488"/>
      <c r="CN406" s="488"/>
      <c r="CO406" s="488"/>
      <c r="CP406" s="488"/>
      <c r="CQ406" s="488"/>
      <c r="CR406" s="488"/>
      <c r="CS406" s="488"/>
      <c r="CT406" s="488"/>
      <c r="CU406" s="488"/>
      <c r="CV406" s="488"/>
      <c r="CW406" s="488"/>
      <c r="CX406" s="488"/>
      <c r="CY406" s="488"/>
      <c r="CZ406" s="488"/>
      <c r="DA406" s="488"/>
      <c r="DB406" s="488"/>
      <c r="DC406" s="488"/>
      <c r="DD406" s="488"/>
      <c r="DE406" s="488"/>
      <c r="DF406" s="488"/>
      <c r="DG406" s="488"/>
      <c r="DH406" s="488"/>
      <c r="DI406" s="488"/>
      <c r="DJ406" s="488"/>
      <c r="DK406" s="488"/>
      <c r="DL406" s="488"/>
      <c r="DM406" s="488"/>
      <c r="DN406" s="488"/>
      <c r="DO406" s="488"/>
      <c r="DP406" s="488"/>
      <c r="DQ406" s="488"/>
      <c r="DR406" s="488"/>
      <c r="DS406" s="488"/>
      <c r="DT406" s="488"/>
      <c r="DU406" s="488"/>
      <c r="DV406" s="488"/>
      <c r="DW406" s="488"/>
      <c r="DX406" s="488"/>
      <c r="DY406" s="488"/>
      <c r="DZ406" s="488"/>
      <c r="EA406" s="488"/>
      <c r="EB406" s="488"/>
      <c r="EC406" s="488"/>
      <c r="ED406" s="488"/>
      <c r="EE406" s="488"/>
      <c r="EF406" s="488"/>
      <c r="EG406" s="488"/>
      <c r="EH406" s="489"/>
    </row>
    <row r="407" spans="1:138" s="490" customFormat="1" ht="18" customHeight="1">
      <c r="A407" s="628">
        <v>399</v>
      </c>
      <c r="B407" s="470" t="s">
        <v>2022</v>
      </c>
      <c r="C407" s="468" t="s">
        <v>648</v>
      </c>
      <c r="D407" s="469">
        <v>10000</v>
      </c>
      <c r="E407" s="381" t="s">
        <v>2024</v>
      </c>
      <c r="F407" s="369" t="s">
        <v>1726</v>
      </c>
      <c r="G407" s="381" t="s">
        <v>1727</v>
      </c>
      <c r="H407" s="470" t="s">
        <v>979</v>
      </c>
      <c r="I407" s="468"/>
      <c r="J407" s="468"/>
      <c r="K407" s="471"/>
      <c r="L407" s="468"/>
      <c r="M407" s="488"/>
      <c r="N407" s="488"/>
      <c r="O407" s="488"/>
      <c r="P407" s="488"/>
      <c r="Q407" s="488"/>
      <c r="R407" s="488"/>
      <c r="S407" s="488"/>
      <c r="T407" s="488"/>
      <c r="U407" s="488"/>
      <c r="V407" s="488"/>
      <c r="W407" s="488"/>
      <c r="X407" s="488"/>
      <c r="Y407" s="488"/>
      <c r="Z407" s="488"/>
      <c r="AA407" s="488"/>
      <c r="AB407" s="488"/>
      <c r="AC407" s="488"/>
      <c r="AD407" s="488"/>
      <c r="AE407" s="488"/>
      <c r="AF407" s="488"/>
      <c r="AG407" s="488"/>
      <c r="AH407" s="488"/>
      <c r="AI407" s="488"/>
      <c r="AJ407" s="488"/>
      <c r="AK407" s="488"/>
      <c r="AL407" s="488"/>
      <c r="AM407" s="488"/>
      <c r="AN407" s="488"/>
      <c r="AO407" s="488"/>
      <c r="AP407" s="488"/>
      <c r="AQ407" s="488"/>
      <c r="AR407" s="488"/>
      <c r="AS407" s="488"/>
      <c r="AT407" s="488"/>
      <c r="AU407" s="488"/>
      <c r="AV407" s="488"/>
      <c r="AW407" s="488"/>
      <c r="AX407" s="488"/>
      <c r="AY407" s="488"/>
      <c r="AZ407" s="488"/>
      <c r="BA407" s="488"/>
      <c r="BB407" s="488"/>
      <c r="BC407" s="488"/>
      <c r="BD407" s="488"/>
      <c r="BE407" s="488"/>
      <c r="BF407" s="488"/>
      <c r="BG407" s="488"/>
      <c r="BH407" s="488"/>
      <c r="BI407" s="488"/>
      <c r="BJ407" s="488"/>
      <c r="BK407" s="488"/>
      <c r="BL407" s="488"/>
      <c r="BM407" s="488"/>
      <c r="BN407" s="488"/>
      <c r="BO407" s="488"/>
      <c r="BP407" s="488"/>
      <c r="BQ407" s="488"/>
      <c r="BR407" s="488"/>
      <c r="BS407" s="488"/>
      <c r="BT407" s="488"/>
      <c r="BU407" s="488"/>
      <c r="BV407" s="488"/>
      <c r="BW407" s="488"/>
      <c r="BX407" s="488"/>
      <c r="BY407" s="488"/>
      <c r="BZ407" s="488"/>
      <c r="CA407" s="488"/>
      <c r="CB407" s="488"/>
      <c r="CC407" s="488"/>
      <c r="CD407" s="488"/>
      <c r="CE407" s="488"/>
      <c r="CF407" s="488"/>
      <c r="CG407" s="488"/>
      <c r="CH407" s="488"/>
      <c r="CI407" s="488"/>
      <c r="CJ407" s="488"/>
      <c r="CK407" s="488"/>
      <c r="CL407" s="488"/>
      <c r="CM407" s="488"/>
      <c r="CN407" s="488"/>
      <c r="CO407" s="488"/>
      <c r="CP407" s="488"/>
      <c r="CQ407" s="488"/>
      <c r="CR407" s="488"/>
      <c r="CS407" s="488"/>
      <c r="CT407" s="488"/>
      <c r="CU407" s="488"/>
      <c r="CV407" s="488"/>
      <c r="CW407" s="488"/>
      <c r="CX407" s="488"/>
      <c r="CY407" s="488"/>
      <c r="CZ407" s="488"/>
      <c r="DA407" s="488"/>
      <c r="DB407" s="488"/>
      <c r="DC407" s="488"/>
      <c r="DD407" s="488"/>
      <c r="DE407" s="488"/>
      <c r="DF407" s="488"/>
      <c r="DG407" s="488"/>
      <c r="DH407" s="488"/>
      <c r="DI407" s="488"/>
      <c r="DJ407" s="488"/>
      <c r="DK407" s="488"/>
      <c r="DL407" s="488"/>
      <c r="DM407" s="488"/>
      <c r="DN407" s="488"/>
      <c r="DO407" s="488"/>
      <c r="DP407" s="488"/>
      <c r="DQ407" s="488"/>
      <c r="DR407" s="488"/>
      <c r="DS407" s="488"/>
      <c r="DT407" s="488"/>
      <c r="DU407" s="488"/>
      <c r="DV407" s="488"/>
      <c r="DW407" s="488"/>
      <c r="DX407" s="488"/>
      <c r="DY407" s="488"/>
      <c r="DZ407" s="488"/>
      <c r="EA407" s="488"/>
      <c r="EB407" s="488"/>
      <c r="EC407" s="488"/>
      <c r="ED407" s="488"/>
      <c r="EE407" s="488"/>
      <c r="EF407" s="488"/>
      <c r="EG407" s="488"/>
      <c r="EH407" s="489"/>
    </row>
    <row r="408" spans="1:138" s="490" customFormat="1" ht="18" customHeight="1">
      <c r="A408" s="628">
        <v>400</v>
      </c>
      <c r="B408" s="470" t="s">
        <v>2022</v>
      </c>
      <c r="C408" s="468" t="s">
        <v>648</v>
      </c>
      <c r="D408" s="469">
        <v>2500</v>
      </c>
      <c r="E408" s="381" t="s">
        <v>2025</v>
      </c>
      <c r="F408" s="369" t="s">
        <v>2026</v>
      </c>
      <c r="G408" s="381" t="s">
        <v>2027</v>
      </c>
      <c r="H408" s="470" t="s">
        <v>1001</v>
      </c>
      <c r="I408" s="468"/>
      <c r="J408" s="468"/>
      <c r="K408" s="471"/>
      <c r="L408" s="468"/>
      <c r="M408" s="488"/>
      <c r="N408" s="488"/>
      <c r="O408" s="488"/>
      <c r="P408" s="488"/>
      <c r="Q408" s="488"/>
      <c r="R408" s="488"/>
      <c r="S408" s="488"/>
      <c r="T408" s="488"/>
      <c r="U408" s="488"/>
      <c r="V408" s="488"/>
      <c r="W408" s="488"/>
      <c r="X408" s="488"/>
      <c r="Y408" s="488"/>
      <c r="Z408" s="488"/>
      <c r="AA408" s="488"/>
      <c r="AB408" s="488"/>
      <c r="AC408" s="488"/>
      <c r="AD408" s="488"/>
      <c r="AE408" s="488"/>
      <c r="AF408" s="488"/>
      <c r="AG408" s="488"/>
      <c r="AH408" s="488"/>
      <c r="AI408" s="488"/>
      <c r="AJ408" s="488"/>
      <c r="AK408" s="488"/>
      <c r="AL408" s="488"/>
      <c r="AM408" s="488"/>
      <c r="AN408" s="488"/>
      <c r="AO408" s="488"/>
      <c r="AP408" s="488"/>
      <c r="AQ408" s="488"/>
      <c r="AR408" s="488"/>
      <c r="AS408" s="488"/>
      <c r="AT408" s="488"/>
      <c r="AU408" s="488"/>
      <c r="AV408" s="488"/>
      <c r="AW408" s="488"/>
      <c r="AX408" s="488"/>
      <c r="AY408" s="488"/>
      <c r="AZ408" s="488"/>
      <c r="BA408" s="488"/>
      <c r="BB408" s="488"/>
      <c r="BC408" s="488"/>
      <c r="BD408" s="488"/>
      <c r="BE408" s="488"/>
      <c r="BF408" s="488"/>
      <c r="BG408" s="488"/>
      <c r="BH408" s="488"/>
      <c r="BI408" s="488"/>
      <c r="BJ408" s="488"/>
      <c r="BK408" s="488"/>
      <c r="BL408" s="488"/>
      <c r="BM408" s="488"/>
      <c r="BN408" s="488"/>
      <c r="BO408" s="488"/>
      <c r="BP408" s="488"/>
      <c r="BQ408" s="488"/>
      <c r="BR408" s="488"/>
      <c r="BS408" s="488"/>
      <c r="BT408" s="488"/>
      <c r="BU408" s="488"/>
      <c r="BV408" s="488"/>
      <c r="BW408" s="488"/>
      <c r="BX408" s="488"/>
      <c r="BY408" s="488"/>
      <c r="BZ408" s="488"/>
      <c r="CA408" s="488"/>
      <c r="CB408" s="488"/>
      <c r="CC408" s="488"/>
      <c r="CD408" s="488"/>
      <c r="CE408" s="488"/>
      <c r="CF408" s="488"/>
      <c r="CG408" s="488"/>
      <c r="CH408" s="488"/>
      <c r="CI408" s="488"/>
      <c r="CJ408" s="488"/>
      <c r="CK408" s="488"/>
      <c r="CL408" s="488"/>
      <c r="CM408" s="488"/>
      <c r="CN408" s="488"/>
      <c r="CO408" s="488"/>
      <c r="CP408" s="488"/>
      <c r="CQ408" s="488"/>
      <c r="CR408" s="488"/>
      <c r="CS408" s="488"/>
      <c r="CT408" s="488"/>
      <c r="CU408" s="488"/>
      <c r="CV408" s="488"/>
      <c r="CW408" s="488"/>
      <c r="CX408" s="488"/>
      <c r="CY408" s="488"/>
      <c r="CZ408" s="488"/>
      <c r="DA408" s="488"/>
      <c r="DB408" s="488"/>
      <c r="DC408" s="488"/>
      <c r="DD408" s="488"/>
      <c r="DE408" s="488"/>
      <c r="DF408" s="488"/>
      <c r="DG408" s="488"/>
      <c r="DH408" s="488"/>
      <c r="DI408" s="488"/>
      <c r="DJ408" s="488"/>
      <c r="DK408" s="488"/>
      <c r="DL408" s="488"/>
      <c r="DM408" s="488"/>
      <c r="DN408" s="488"/>
      <c r="DO408" s="488"/>
      <c r="DP408" s="488"/>
      <c r="DQ408" s="488"/>
      <c r="DR408" s="488"/>
      <c r="DS408" s="488"/>
      <c r="DT408" s="488"/>
      <c r="DU408" s="488"/>
      <c r="DV408" s="488"/>
      <c r="DW408" s="488"/>
      <c r="DX408" s="488"/>
      <c r="DY408" s="488"/>
      <c r="DZ408" s="488"/>
      <c r="EA408" s="488"/>
      <c r="EB408" s="488"/>
      <c r="EC408" s="488"/>
      <c r="ED408" s="488"/>
      <c r="EE408" s="488"/>
      <c r="EF408" s="488"/>
      <c r="EG408" s="488"/>
      <c r="EH408" s="489"/>
    </row>
    <row r="409" spans="1:138" s="490" customFormat="1" ht="18" customHeight="1">
      <c r="A409" s="628">
        <v>401</v>
      </c>
      <c r="B409" s="470" t="s">
        <v>2022</v>
      </c>
      <c r="C409" s="468" t="s">
        <v>648</v>
      </c>
      <c r="D409" s="469">
        <v>10000</v>
      </c>
      <c r="E409" s="381" t="s">
        <v>2028</v>
      </c>
      <c r="F409" s="369" t="s">
        <v>2029</v>
      </c>
      <c r="G409" s="381" t="s">
        <v>2030</v>
      </c>
      <c r="H409" s="470" t="s">
        <v>979</v>
      </c>
      <c r="I409" s="468"/>
      <c r="J409" s="468"/>
      <c r="K409" s="471"/>
      <c r="L409" s="468"/>
      <c r="M409" s="488"/>
      <c r="N409" s="488"/>
      <c r="O409" s="488"/>
      <c r="P409" s="488"/>
      <c r="Q409" s="488"/>
      <c r="R409" s="488"/>
      <c r="S409" s="488"/>
      <c r="T409" s="488"/>
      <c r="U409" s="488"/>
      <c r="V409" s="488"/>
      <c r="W409" s="488"/>
      <c r="X409" s="488"/>
      <c r="Y409" s="488"/>
      <c r="Z409" s="488"/>
      <c r="AA409" s="488"/>
      <c r="AB409" s="488"/>
      <c r="AC409" s="488"/>
      <c r="AD409" s="488"/>
      <c r="AE409" s="488"/>
      <c r="AF409" s="488"/>
      <c r="AG409" s="488"/>
      <c r="AH409" s="488"/>
      <c r="AI409" s="488"/>
      <c r="AJ409" s="488"/>
      <c r="AK409" s="488"/>
      <c r="AL409" s="488"/>
      <c r="AM409" s="488"/>
      <c r="AN409" s="488"/>
      <c r="AO409" s="488"/>
      <c r="AP409" s="488"/>
      <c r="AQ409" s="488"/>
      <c r="AR409" s="488"/>
      <c r="AS409" s="488"/>
      <c r="AT409" s="488"/>
      <c r="AU409" s="488"/>
      <c r="AV409" s="488"/>
      <c r="AW409" s="488"/>
      <c r="AX409" s="488"/>
      <c r="AY409" s="488"/>
      <c r="AZ409" s="488"/>
      <c r="BA409" s="488"/>
      <c r="BB409" s="488"/>
      <c r="BC409" s="488"/>
      <c r="BD409" s="488"/>
      <c r="BE409" s="488"/>
      <c r="BF409" s="488"/>
      <c r="BG409" s="488"/>
      <c r="BH409" s="488"/>
      <c r="BI409" s="488"/>
      <c r="BJ409" s="488"/>
      <c r="BK409" s="488"/>
      <c r="BL409" s="488"/>
      <c r="BM409" s="488"/>
      <c r="BN409" s="488"/>
      <c r="BO409" s="488"/>
      <c r="BP409" s="488"/>
      <c r="BQ409" s="488"/>
      <c r="BR409" s="488"/>
      <c r="BS409" s="488"/>
      <c r="BT409" s="488"/>
      <c r="BU409" s="488"/>
      <c r="BV409" s="488"/>
      <c r="BW409" s="488"/>
      <c r="BX409" s="488"/>
      <c r="BY409" s="488"/>
      <c r="BZ409" s="488"/>
      <c r="CA409" s="488"/>
      <c r="CB409" s="488"/>
      <c r="CC409" s="488"/>
      <c r="CD409" s="488"/>
      <c r="CE409" s="488"/>
      <c r="CF409" s="488"/>
      <c r="CG409" s="488"/>
      <c r="CH409" s="488"/>
      <c r="CI409" s="488"/>
      <c r="CJ409" s="488"/>
      <c r="CK409" s="488"/>
      <c r="CL409" s="488"/>
      <c r="CM409" s="488"/>
      <c r="CN409" s="488"/>
      <c r="CO409" s="488"/>
      <c r="CP409" s="488"/>
      <c r="CQ409" s="488"/>
      <c r="CR409" s="488"/>
      <c r="CS409" s="488"/>
      <c r="CT409" s="488"/>
      <c r="CU409" s="488"/>
      <c r="CV409" s="488"/>
      <c r="CW409" s="488"/>
      <c r="CX409" s="488"/>
      <c r="CY409" s="488"/>
      <c r="CZ409" s="488"/>
      <c r="DA409" s="488"/>
      <c r="DB409" s="488"/>
      <c r="DC409" s="488"/>
      <c r="DD409" s="488"/>
      <c r="DE409" s="488"/>
      <c r="DF409" s="488"/>
      <c r="DG409" s="488"/>
      <c r="DH409" s="488"/>
      <c r="DI409" s="488"/>
      <c r="DJ409" s="488"/>
      <c r="DK409" s="488"/>
      <c r="DL409" s="488"/>
      <c r="DM409" s="488"/>
      <c r="DN409" s="488"/>
      <c r="DO409" s="488"/>
      <c r="DP409" s="488"/>
      <c r="DQ409" s="488"/>
      <c r="DR409" s="488"/>
      <c r="DS409" s="488"/>
      <c r="DT409" s="488"/>
      <c r="DU409" s="488"/>
      <c r="DV409" s="488"/>
      <c r="DW409" s="488"/>
      <c r="DX409" s="488"/>
      <c r="DY409" s="488"/>
      <c r="DZ409" s="488"/>
      <c r="EA409" s="488"/>
      <c r="EB409" s="488"/>
      <c r="EC409" s="488"/>
      <c r="ED409" s="488"/>
      <c r="EE409" s="488"/>
      <c r="EF409" s="488"/>
      <c r="EG409" s="488"/>
      <c r="EH409" s="489"/>
    </row>
    <row r="410" spans="1:138" s="490" customFormat="1" ht="18" customHeight="1">
      <c r="A410" s="628">
        <v>402</v>
      </c>
      <c r="B410" s="470" t="s">
        <v>2022</v>
      </c>
      <c r="C410" s="468" t="s">
        <v>648</v>
      </c>
      <c r="D410" s="469">
        <v>5600</v>
      </c>
      <c r="E410" s="381" t="s">
        <v>2031</v>
      </c>
      <c r="F410" s="369" t="s">
        <v>1126</v>
      </c>
      <c r="G410" s="381" t="s">
        <v>1127</v>
      </c>
      <c r="H410" s="470" t="s">
        <v>979</v>
      </c>
      <c r="I410" s="468"/>
      <c r="J410" s="468"/>
      <c r="K410" s="471"/>
      <c r="L410" s="468"/>
      <c r="M410" s="488"/>
      <c r="N410" s="488"/>
      <c r="O410" s="488"/>
      <c r="P410" s="488"/>
      <c r="Q410" s="488"/>
      <c r="R410" s="488"/>
      <c r="S410" s="488"/>
      <c r="T410" s="488"/>
      <c r="U410" s="488"/>
      <c r="V410" s="488"/>
      <c r="W410" s="488"/>
      <c r="X410" s="488"/>
      <c r="Y410" s="488"/>
      <c r="Z410" s="488"/>
      <c r="AA410" s="488"/>
      <c r="AB410" s="488"/>
      <c r="AC410" s="488"/>
      <c r="AD410" s="488"/>
      <c r="AE410" s="488"/>
      <c r="AF410" s="488"/>
      <c r="AG410" s="488"/>
      <c r="AH410" s="488"/>
      <c r="AI410" s="488"/>
      <c r="AJ410" s="488"/>
      <c r="AK410" s="488"/>
      <c r="AL410" s="488"/>
      <c r="AM410" s="488"/>
      <c r="AN410" s="488"/>
      <c r="AO410" s="488"/>
      <c r="AP410" s="488"/>
      <c r="AQ410" s="488"/>
      <c r="AR410" s="488"/>
      <c r="AS410" s="488"/>
      <c r="AT410" s="488"/>
      <c r="AU410" s="488"/>
      <c r="AV410" s="488"/>
      <c r="AW410" s="488"/>
      <c r="AX410" s="488"/>
      <c r="AY410" s="488"/>
      <c r="AZ410" s="488"/>
      <c r="BA410" s="488"/>
      <c r="BB410" s="488"/>
      <c r="BC410" s="488"/>
      <c r="BD410" s="488"/>
      <c r="BE410" s="488"/>
      <c r="BF410" s="488"/>
      <c r="BG410" s="488"/>
      <c r="BH410" s="488"/>
      <c r="BI410" s="488"/>
      <c r="BJ410" s="488"/>
      <c r="BK410" s="488"/>
      <c r="BL410" s="488"/>
      <c r="BM410" s="488"/>
      <c r="BN410" s="488"/>
      <c r="BO410" s="488"/>
      <c r="BP410" s="488"/>
      <c r="BQ410" s="488"/>
      <c r="BR410" s="488"/>
      <c r="BS410" s="488"/>
      <c r="BT410" s="488"/>
      <c r="BU410" s="488"/>
      <c r="BV410" s="488"/>
      <c r="BW410" s="488"/>
      <c r="BX410" s="488"/>
      <c r="BY410" s="488"/>
      <c r="BZ410" s="488"/>
      <c r="CA410" s="488"/>
      <c r="CB410" s="488"/>
      <c r="CC410" s="488"/>
      <c r="CD410" s="488"/>
      <c r="CE410" s="488"/>
      <c r="CF410" s="488"/>
      <c r="CG410" s="488"/>
      <c r="CH410" s="488"/>
      <c r="CI410" s="488"/>
      <c r="CJ410" s="488"/>
      <c r="CK410" s="488"/>
      <c r="CL410" s="488"/>
      <c r="CM410" s="488"/>
      <c r="CN410" s="488"/>
      <c r="CO410" s="488"/>
      <c r="CP410" s="488"/>
      <c r="CQ410" s="488"/>
      <c r="CR410" s="488"/>
      <c r="CS410" s="488"/>
      <c r="CT410" s="488"/>
      <c r="CU410" s="488"/>
      <c r="CV410" s="488"/>
      <c r="CW410" s="488"/>
      <c r="CX410" s="488"/>
      <c r="CY410" s="488"/>
      <c r="CZ410" s="488"/>
      <c r="DA410" s="488"/>
      <c r="DB410" s="488"/>
      <c r="DC410" s="488"/>
      <c r="DD410" s="488"/>
      <c r="DE410" s="488"/>
      <c r="DF410" s="488"/>
      <c r="DG410" s="488"/>
      <c r="DH410" s="488"/>
      <c r="DI410" s="488"/>
      <c r="DJ410" s="488"/>
      <c r="DK410" s="488"/>
      <c r="DL410" s="488"/>
      <c r="DM410" s="488"/>
      <c r="DN410" s="488"/>
      <c r="DO410" s="488"/>
      <c r="DP410" s="488"/>
      <c r="DQ410" s="488"/>
      <c r="DR410" s="488"/>
      <c r="DS410" s="488"/>
      <c r="DT410" s="488"/>
      <c r="DU410" s="488"/>
      <c r="DV410" s="488"/>
      <c r="DW410" s="488"/>
      <c r="DX410" s="488"/>
      <c r="DY410" s="488"/>
      <c r="DZ410" s="488"/>
      <c r="EA410" s="488"/>
      <c r="EB410" s="488"/>
      <c r="EC410" s="488"/>
      <c r="ED410" s="488"/>
      <c r="EE410" s="488"/>
      <c r="EF410" s="488"/>
      <c r="EG410" s="488"/>
      <c r="EH410" s="489"/>
    </row>
    <row r="411" spans="1:138" s="490" customFormat="1" ht="18" customHeight="1">
      <c r="A411" s="628">
        <v>403</v>
      </c>
      <c r="B411" s="470" t="s">
        <v>2022</v>
      </c>
      <c r="C411" s="468" t="s">
        <v>648</v>
      </c>
      <c r="D411" s="469">
        <v>15000</v>
      </c>
      <c r="E411" s="381" t="s">
        <v>2032</v>
      </c>
      <c r="F411" s="369" t="s">
        <v>2033</v>
      </c>
      <c r="G411" s="381" t="s">
        <v>2034</v>
      </c>
      <c r="H411" s="470" t="s">
        <v>983</v>
      </c>
      <c r="I411" s="468"/>
      <c r="J411" s="468"/>
      <c r="K411" s="471"/>
      <c r="L411" s="468"/>
      <c r="M411" s="488"/>
      <c r="N411" s="488"/>
      <c r="O411" s="488"/>
      <c r="P411" s="488"/>
      <c r="Q411" s="488"/>
      <c r="R411" s="488"/>
      <c r="S411" s="488"/>
      <c r="T411" s="488"/>
      <c r="U411" s="488"/>
      <c r="V411" s="488"/>
      <c r="W411" s="488"/>
      <c r="X411" s="488"/>
      <c r="Y411" s="488"/>
      <c r="Z411" s="488"/>
      <c r="AA411" s="488"/>
      <c r="AB411" s="488"/>
      <c r="AC411" s="488"/>
      <c r="AD411" s="488"/>
      <c r="AE411" s="488"/>
      <c r="AF411" s="488"/>
      <c r="AG411" s="488"/>
      <c r="AH411" s="488"/>
      <c r="AI411" s="488"/>
      <c r="AJ411" s="488"/>
      <c r="AK411" s="488"/>
      <c r="AL411" s="488"/>
      <c r="AM411" s="488"/>
      <c r="AN411" s="488"/>
      <c r="AO411" s="488"/>
      <c r="AP411" s="488"/>
      <c r="AQ411" s="488"/>
      <c r="AR411" s="488"/>
      <c r="AS411" s="488"/>
      <c r="AT411" s="488"/>
      <c r="AU411" s="488"/>
      <c r="AV411" s="488"/>
      <c r="AW411" s="488"/>
      <c r="AX411" s="488"/>
      <c r="AY411" s="488"/>
      <c r="AZ411" s="488"/>
      <c r="BA411" s="488"/>
      <c r="BB411" s="488"/>
      <c r="BC411" s="488"/>
      <c r="BD411" s="488"/>
      <c r="BE411" s="488"/>
      <c r="BF411" s="488"/>
      <c r="BG411" s="488"/>
      <c r="BH411" s="488"/>
      <c r="BI411" s="488"/>
      <c r="BJ411" s="488"/>
      <c r="BK411" s="488"/>
      <c r="BL411" s="488"/>
      <c r="BM411" s="488"/>
      <c r="BN411" s="488"/>
      <c r="BO411" s="488"/>
      <c r="BP411" s="488"/>
      <c r="BQ411" s="488"/>
      <c r="BR411" s="488"/>
      <c r="BS411" s="488"/>
      <c r="BT411" s="488"/>
      <c r="BU411" s="488"/>
      <c r="BV411" s="488"/>
      <c r="BW411" s="488"/>
      <c r="BX411" s="488"/>
      <c r="BY411" s="488"/>
      <c r="BZ411" s="488"/>
      <c r="CA411" s="488"/>
      <c r="CB411" s="488"/>
      <c r="CC411" s="488"/>
      <c r="CD411" s="488"/>
      <c r="CE411" s="488"/>
      <c r="CF411" s="488"/>
      <c r="CG411" s="488"/>
      <c r="CH411" s="488"/>
      <c r="CI411" s="488"/>
      <c r="CJ411" s="488"/>
      <c r="CK411" s="488"/>
      <c r="CL411" s="488"/>
      <c r="CM411" s="488"/>
      <c r="CN411" s="488"/>
      <c r="CO411" s="488"/>
      <c r="CP411" s="488"/>
      <c r="CQ411" s="488"/>
      <c r="CR411" s="488"/>
      <c r="CS411" s="488"/>
      <c r="CT411" s="488"/>
      <c r="CU411" s="488"/>
      <c r="CV411" s="488"/>
      <c r="CW411" s="488"/>
      <c r="CX411" s="488"/>
      <c r="CY411" s="488"/>
      <c r="CZ411" s="488"/>
      <c r="DA411" s="488"/>
      <c r="DB411" s="488"/>
      <c r="DC411" s="488"/>
      <c r="DD411" s="488"/>
      <c r="DE411" s="488"/>
      <c r="DF411" s="488"/>
      <c r="DG411" s="488"/>
      <c r="DH411" s="488"/>
      <c r="DI411" s="488"/>
      <c r="DJ411" s="488"/>
      <c r="DK411" s="488"/>
      <c r="DL411" s="488"/>
      <c r="DM411" s="488"/>
      <c r="DN411" s="488"/>
      <c r="DO411" s="488"/>
      <c r="DP411" s="488"/>
      <c r="DQ411" s="488"/>
      <c r="DR411" s="488"/>
      <c r="DS411" s="488"/>
      <c r="DT411" s="488"/>
      <c r="DU411" s="488"/>
      <c r="DV411" s="488"/>
      <c r="DW411" s="488"/>
      <c r="DX411" s="488"/>
      <c r="DY411" s="488"/>
      <c r="DZ411" s="488"/>
      <c r="EA411" s="488"/>
      <c r="EB411" s="488"/>
      <c r="EC411" s="488"/>
      <c r="ED411" s="488"/>
      <c r="EE411" s="488"/>
      <c r="EF411" s="488"/>
      <c r="EG411" s="488"/>
      <c r="EH411" s="489"/>
    </row>
    <row r="412" spans="1:138" s="490" customFormat="1" ht="18" customHeight="1">
      <c r="A412" s="628">
        <v>404</v>
      </c>
      <c r="B412" s="470" t="s">
        <v>2022</v>
      </c>
      <c r="C412" s="468" t="s">
        <v>648</v>
      </c>
      <c r="D412" s="469">
        <v>2500</v>
      </c>
      <c r="E412" s="381" t="s">
        <v>2035</v>
      </c>
      <c r="F412" s="369" t="s">
        <v>2036</v>
      </c>
      <c r="G412" s="381" t="s">
        <v>2037</v>
      </c>
      <c r="H412" s="470" t="s">
        <v>1001</v>
      </c>
      <c r="I412" s="468"/>
      <c r="J412" s="468"/>
      <c r="K412" s="471"/>
      <c r="L412" s="468"/>
      <c r="M412" s="488"/>
      <c r="N412" s="488"/>
      <c r="O412" s="488"/>
      <c r="P412" s="488"/>
      <c r="Q412" s="488"/>
      <c r="R412" s="488"/>
      <c r="S412" s="488"/>
      <c r="T412" s="488"/>
      <c r="U412" s="488"/>
      <c r="V412" s="488"/>
      <c r="W412" s="488"/>
      <c r="X412" s="488"/>
      <c r="Y412" s="488"/>
      <c r="Z412" s="488"/>
      <c r="AA412" s="488"/>
      <c r="AB412" s="488"/>
      <c r="AC412" s="488"/>
      <c r="AD412" s="488"/>
      <c r="AE412" s="488"/>
      <c r="AF412" s="488"/>
      <c r="AG412" s="488"/>
      <c r="AH412" s="488"/>
      <c r="AI412" s="488"/>
      <c r="AJ412" s="488"/>
      <c r="AK412" s="488"/>
      <c r="AL412" s="488"/>
      <c r="AM412" s="488"/>
      <c r="AN412" s="488"/>
      <c r="AO412" s="488"/>
      <c r="AP412" s="488"/>
      <c r="AQ412" s="488"/>
      <c r="AR412" s="488"/>
      <c r="AS412" s="488"/>
      <c r="AT412" s="488"/>
      <c r="AU412" s="488"/>
      <c r="AV412" s="488"/>
      <c r="AW412" s="488"/>
      <c r="AX412" s="488"/>
      <c r="AY412" s="488"/>
      <c r="AZ412" s="488"/>
      <c r="BA412" s="488"/>
      <c r="BB412" s="488"/>
      <c r="BC412" s="488"/>
      <c r="BD412" s="488"/>
      <c r="BE412" s="488"/>
      <c r="BF412" s="488"/>
      <c r="BG412" s="488"/>
      <c r="BH412" s="488"/>
      <c r="BI412" s="488"/>
      <c r="BJ412" s="488"/>
      <c r="BK412" s="488"/>
      <c r="BL412" s="488"/>
      <c r="BM412" s="488"/>
      <c r="BN412" s="488"/>
      <c r="BO412" s="488"/>
      <c r="BP412" s="488"/>
      <c r="BQ412" s="488"/>
      <c r="BR412" s="488"/>
      <c r="BS412" s="488"/>
      <c r="BT412" s="488"/>
      <c r="BU412" s="488"/>
      <c r="BV412" s="488"/>
      <c r="BW412" s="488"/>
      <c r="BX412" s="488"/>
      <c r="BY412" s="488"/>
      <c r="BZ412" s="488"/>
      <c r="CA412" s="488"/>
      <c r="CB412" s="488"/>
      <c r="CC412" s="488"/>
      <c r="CD412" s="488"/>
      <c r="CE412" s="488"/>
      <c r="CF412" s="488"/>
      <c r="CG412" s="488"/>
      <c r="CH412" s="488"/>
      <c r="CI412" s="488"/>
      <c r="CJ412" s="488"/>
      <c r="CK412" s="488"/>
      <c r="CL412" s="488"/>
      <c r="CM412" s="488"/>
      <c r="CN412" s="488"/>
      <c r="CO412" s="488"/>
      <c r="CP412" s="488"/>
      <c r="CQ412" s="488"/>
      <c r="CR412" s="488"/>
      <c r="CS412" s="488"/>
      <c r="CT412" s="488"/>
      <c r="CU412" s="488"/>
      <c r="CV412" s="488"/>
      <c r="CW412" s="488"/>
      <c r="CX412" s="488"/>
      <c r="CY412" s="488"/>
      <c r="CZ412" s="488"/>
      <c r="DA412" s="488"/>
      <c r="DB412" s="488"/>
      <c r="DC412" s="488"/>
      <c r="DD412" s="488"/>
      <c r="DE412" s="488"/>
      <c r="DF412" s="488"/>
      <c r="DG412" s="488"/>
      <c r="DH412" s="488"/>
      <c r="DI412" s="488"/>
      <c r="DJ412" s="488"/>
      <c r="DK412" s="488"/>
      <c r="DL412" s="488"/>
      <c r="DM412" s="488"/>
      <c r="DN412" s="488"/>
      <c r="DO412" s="488"/>
      <c r="DP412" s="488"/>
      <c r="DQ412" s="488"/>
      <c r="DR412" s="488"/>
      <c r="DS412" s="488"/>
      <c r="DT412" s="488"/>
      <c r="DU412" s="488"/>
      <c r="DV412" s="488"/>
      <c r="DW412" s="488"/>
      <c r="DX412" s="488"/>
      <c r="DY412" s="488"/>
      <c r="DZ412" s="488"/>
      <c r="EA412" s="488"/>
      <c r="EB412" s="488"/>
      <c r="EC412" s="488"/>
      <c r="ED412" s="488"/>
      <c r="EE412" s="488"/>
      <c r="EF412" s="488"/>
      <c r="EG412" s="488"/>
      <c r="EH412" s="489"/>
    </row>
    <row r="413" spans="1:138" s="490" customFormat="1" ht="18" customHeight="1">
      <c r="A413" s="628">
        <v>405</v>
      </c>
      <c r="B413" s="470" t="s">
        <v>2022</v>
      </c>
      <c r="C413" s="468" t="s">
        <v>648</v>
      </c>
      <c r="D413" s="469">
        <v>5000</v>
      </c>
      <c r="E413" s="381" t="s">
        <v>2038</v>
      </c>
      <c r="F413" s="369" t="s">
        <v>1750</v>
      </c>
      <c r="G413" s="381" t="s">
        <v>1751</v>
      </c>
      <c r="H413" s="470" t="s">
        <v>983</v>
      </c>
      <c r="I413" s="468"/>
      <c r="J413" s="468"/>
      <c r="K413" s="471"/>
      <c r="L413" s="468"/>
      <c r="M413" s="488"/>
      <c r="N413" s="488"/>
      <c r="O413" s="488"/>
      <c r="P413" s="488"/>
      <c r="Q413" s="488"/>
      <c r="R413" s="488"/>
      <c r="S413" s="488"/>
      <c r="T413" s="488"/>
      <c r="U413" s="488"/>
      <c r="V413" s="488"/>
      <c r="W413" s="488"/>
      <c r="X413" s="488"/>
      <c r="Y413" s="488"/>
      <c r="Z413" s="488"/>
      <c r="AA413" s="488"/>
      <c r="AB413" s="488"/>
      <c r="AC413" s="488"/>
      <c r="AD413" s="488"/>
      <c r="AE413" s="488"/>
      <c r="AF413" s="488"/>
      <c r="AG413" s="488"/>
      <c r="AH413" s="488"/>
      <c r="AI413" s="488"/>
      <c r="AJ413" s="488"/>
      <c r="AK413" s="488"/>
      <c r="AL413" s="488"/>
      <c r="AM413" s="488"/>
      <c r="AN413" s="488"/>
      <c r="AO413" s="488"/>
      <c r="AP413" s="488"/>
      <c r="AQ413" s="488"/>
      <c r="AR413" s="488"/>
      <c r="AS413" s="488"/>
      <c r="AT413" s="488"/>
      <c r="AU413" s="488"/>
      <c r="AV413" s="488"/>
      <c r="AW413" s="488"/>
      <c r="AX413" s="488"/>
      <c r="AY413" s="488"/>
      <c r="AZ413" s="488"/>
      <c r="BA413" s="488"/>
      <c r="BB413" s="488"/>
      <c r="BC413" s="488"/>
      <c r="BD413" s="488"/>
      <c r="BE413" s="488"/>
      <c r="BF413" s="488"/>
      <c r="BG413" s="488"/>
      <c r="BH413" s="488"/>
      <c r="BI413" s="488"/>
      <c r="BJ413" s="488"/>
      <c r="BK413" s="488"/>
      <c r="BL413" s="488"/>
      <c r="BM413" s="488"/>
      <c r="BN413" s="488"/>
      <c r="BO413" s="488"/>
      <c r="BP413" s="488"/>
      <c r="BQ413" s="488"/>
      <c r="BR413" s="488"/>
      <c r="BS413" s="488"/>
      <c r="BT413" s="488"/>
      <c r="BU413" s="488"/>
      <c r="BV413" s="488"/>
      <c r="BW413" s="488"/>
      <c r="BX413" s="488"/>
      <c r="BY413" s="488"/>
      <c r="BZ413" s="488"/>
      <c r="CA413" s="488"/>
      <c r="CB413" s="488"/>
      <c r="CC413" s="488"/>
      <c r="CD413" s="488"/>
      <c r="CE413" s="488"/>
      <c r="CF413" s="488"/>
      <c r="CG413" s="488"/>
      <c r="CH413" s="488"/>
      <c r="CI413" s="488"/>
      <c r="CJ413" s="488"/>
      <c r="CK413" s="488"/>
      <c r="CL413" s="488"/>
      <c r="CM413" s="488"/>
      <c r="CN413" s="488"/>
      <c r="CO413" s="488"/>
      <c r="CP413" s="488"/>
      <c r="CQ413" s="488"/>
      <c r="CR413" s="488"/>
      <c r="CS413" s="488"/>
      <c r="CT413" s="488"/>
      <c r="CU413" s="488"/>
      <c r="CV413" s="488"/>
      <c r="CW413" s="488"/>
      <c r="CX413" s="488"/>
      <c r="CY413" s="488"/>
      <c r="CZ413" s="488"/>
      <c r="DA413" s="488"/>
      <c r="DB413" s="488"/>
      <c r="DC413" s="488"/>
      <c r="DD413" s="488"/>
      <c r="DE413" s="488"/>
      <c r="DF413" s="488"/>
      <c r="DG413" s="488"/>
      <c r="DH413" s="488"/>
      <c r="DI413" s="488"/>
      <c r="DJ413" s="488"/>
      <c r="DK413" s="488"/>
      <c r="DL413" s="488"/>
      <c r="DM413" s="488"/>
      <c r="DN413" s="488"/>
      <c r="DO413" s="488"/>
      <c r="DP413" s="488"/>
      <c r="DQ413" s="488"/>
      <c r="DR413" s="488"/>
      <c r="DS413" s="488"/>
      <c r="DT413" s="488"/>
      <c r="DU413" s="488"/>
      <c r="DV413" s="488"/>
      <c r="DW413" s="488"/>
      <c r="DX413" s="488"/>
      <c r="DY413" s="488"/>
      <c r="DZ413" s="488"/>
      <c r="EA413" s="488"/>
      <c r="EB413" s="488"/>
      <c r="EC413" s="488"/>
      <c r="ED413" s="488"/>
      <c r="EE413" s="488"/>
      <c r="EF413" s="488"/>
      <c r="EG413" s="488"/>
      <c r="EH413" s="489"/>
    </row>
    <row r="414" spans="1:138" s="490" customFormat="1" ht="18" customHeight="1">
      <c r="A414" s="628">
        <v>406</v>
      </c>
      <c r="B414" s="470" t="s">
        <v>2022</v>
      </c>
      <c r="C414" s="468" t="s">
        <v>648</v>
      </c>
      <c r="D414" s="469">
        <v>1000</v>
      </c>
      <c r="E414" s="381" t="s">
        <v>976</v>
      </c>
      <c r="F414" s="369" t="s">
        <v>977</v>
      </c>
      <c r="G414" s="381" t="s">
        <v>978</v>
      </c>
      <c r="H414" s="470" t="s">
        <v>979</v>
      </c>
      <c r="I414" s="468"/>
      <c r="J414" s="468"/>
      <c r="K414" s="471"/>
      <c r="L414" s="468"/>
      <c r="M414" s="488"/>
      <c r="N414" s="488"/>
      <c r="O414" s="488"/>
      <c r="P414" s="488"/>
      <c r="Q414" s="488"/>
      <c r="R414" s="488"/>
      <c r="S414" s="488"/>
      <c r="T414" s="488"/>
      <c r="U414" s="488"/>
      <c r="V414" s="488"/>
      <c r="W414" s="488"/>
      <c r="X414" s="488"/>
      <c r="Y414" s="488"/>
      <c r="Z414" s="488"/>
      <c r="AA414" s="488"/>
      <c r="AB414" s="488"/>
      <c r="AC414" s="488"/>
      <c r="AD414" s="488"/>
      <c r="AE414" s="488"/>
      <c r="AF414" s="488"/>
      <c r="AG414" s="488"/>
      <c r="AH414" s="488"/>
      <c r="AI414" s="488"/>
      <c r="AJ414" s="488"/>
      <c r="AK414" s="488"/>
      <c r="AL414" s="488"/>
      <c r="AM414" s="488"/>
      <c r="AN414" s="488"/>
      <c r="AO414" s="488"/>
      <c r="AP414" s="488"/>
      <c r="AQ414" s="488"/>
      <c r="AR414" s="488"/>
      <c r="AS414" s="488"/>
      <c r="AT414" s="488"/>
      <c r="AU414" s="488"/>
      <c r="AV414" s="488"/>
      <c r="AW414" s="488"/>
      <c r="AX414" s="488"/>
      <c r="AY414" s="488"/>
      <c r="AZ414" s="488"/>
      <c r="BA414" s="488"/>
      <c r="BB414" s="488"/>
      <c r="BC414" s="488"/>
      <c r="BD414" s="488"/>
      <c r="BE414" s="488"/>
      <c r="BF414" s="488"/>
      <c r="BG414" s="488"/>
      <c r="BH414" s="488"/>
      <c r="BI414" s="488"/>
      <c r="BJ414" s="488"/>
      <c r="BK414" s="488"/>
      <c r="BL414" s="488"/>
      <c r="BM414" s="488"/>
      <c r="BN414" s="488"/>
      <c r="BO414" s="488"/>
      <c r="BP414" s="488"/>
      <c r="BQ414" s="488"/>
      <c r="BR414" s="488"/>
      <c r="BS414" s="488"/>
      <c r="BT414" s="488"/>
      <c r="BU414" s="488"/>
      <c r="BV414" s="488"/>
      <c r="BW414" s="488"/>
      <c r="BX414" s="488"/>
      <c r="BY414" s="488"/>
      <c r="BZ414" s="488"/>
      <c r="CA414" s="488"/>
      <c r="CB414" s="488"/>
      <c r="CC414" s="488"/>
      <c r="CD414" s="488"/>
      <c r="CE414" s="488"/>
      <c r="CF414" s="488"/>
      <c r="CG414" s="488"/>
      <c r="CH414" s="488"/>
      <c r="CI414" s="488"/>
      <c r="CJ414" s="488"/>
      <c r="CK414" s="488"/>
      <c r="CL414" s="488"/>
      <c r="CM414" s="488"/>
      <c r="CN414" s="488"/>
      <c r="CO414" s="488"/>
      <c r="CP414" s="488"/>
      <c r="CQ414" s="488"/>
      <c r="CR414" s="488"/>
      <c r="CS414" s="488"/>
      <c r="CT414" s="488"/>
      <c r="CU414" s="488"/>
      <c r="CV414" s="488"/>
      <c r="CW414" s="488"/>
      <c r="CX414" s="488"/>
      <c r="CY414" s="488"/>
      <c r="CZ414" s="488"/>
      <c r="DA414" s="488"/>
      <c r="DB414" s="488"/>
      <c r="DC414" s="488"/>
      <c r="DD414" s="488"/>
      <c r="DE414" s="488"/>
      <c r="DF414" s="488"/>
      <c r="DG414" s="488"/>
      <c r="DH414" s="488"/>
      <c r="DI414" s="488"/>
      <c r="DJ414" s="488"/>
      <c r="DK414" s="488"/>
      <c r="DL414" s="488"/>
      <c r="DM414" s="488"/>
      <c r="DN414" s="488"/>
      <c r="DO414" s="488"/>
      <c r="DP414" s="488"/>
      <c r="DQ414" s="488"/>
      <c r="DR414" s="488"/>
      <c r="DS414" s="488"/>
      <c r="DT414" s="488"/>
      <c r="DU414" s="488"/>
      <c r="DV414" s="488"/>
      <c r="DW414" s="488"/>
      <c r="DX414" s="488"/>
      <c r="DY414" s="488"/>
      <c r="DZ414" s="488"/>
      <c r="EA414" s="488"/>
      <c r="EB414" s="488"/>
      <c r="EC414" s="488"/>
      <c r="ED414" s="488"/>
      <c r="EE414" s="488"/>
      <c r="EF414" s="488"/>
      <c r="EG414" s="488"/>
      <c r="EH414" s="489"/>
    </row>
    <row r="415" spans="1:138" s="490" customFormat="1" ht="18" customHeight="1">
      <c r="A415" s="628">
        <v>407</v>
      </c>
      <c r="B415" s="470" t="s">
        <v>2039</v>
      </c>
      <c r="C415" s="468" t="s">
        <v>648</v>
      </c>
      <c r="D415" s="469">
        <v>2500</v>
      </c>
      <c r="E415" s="381" t="s">
        <v>2040</v>
      </c>
      <c r="F415" s="369" t="s">
        <v>2041</v>
      </c>
      <c r="G415" s="381" t="s">
        <v>2042</v>
      </c>
      <c r="H415" s="470" t="s">
        <v>1001</v>
      </c>
      <c r="I415" s="468"/>
      <c r="J415" s="468"/>
      <c r="K415" s="471"/>
      <c r="L415" s="468"/>
      <c r="M415" s="488"/>
      <c r="N415" s="488"/>
      <c r="O415" s="488"/>
      <c r="P415" s="488"/>
      <c r="Q415" s="488"/>
      <c r="R415" s="488"/>
      <c r="S415" s="488"/>
      <c r="T415" s="488"/>
      <c r="U415" s="488"/>
      <c r="V415" s="488"/>
      <c r="W415" s="488"/>
      <c r="X415" s="488"/>
      <c r="Y415" s="488"/>
      <c r="Z415" s="488"/>
      <c r="AA415" s="488"/>
      <c r="AB415" s="488"/>
      <c r="AC415" s="488"/>
      <c r="AD415" s="488"/>
      <c r="AE415" s="488"/>
      <c r="AF415" s="488"/>
      <c r="AG415" s="488"/>
      <c r="AH415" s="488"/>
      <c r="AI415" s="488"/>
      <c r="AJ415" s="488"/>
      <c r="AK415" s="488"/>
      <c r="AL415" s="488"/>
      <c r="AM415" s="488"/>
      <c r="AN415" s="488"/>
      <c r="AO415" s="488"/>
      <c r="AP415" s="488"/>
      <c r="AQ415" s="488"/>
      <c r="AR415" s="488"/>
      <c r="AS415" s="488"/>
      <c r="AT415" s="488"/>
      <c r="AU415" s="488"/>
      <c r="AV415" s="488"/>
      <c r="AW415" s="488"/>
      <c r="AX415" s="488"/>
      <c r="AY415" s="488"/>
      <c r="AZ415" s="488"/>
      <c r="BA415" s="488"/>
      <c r="BB415" s="488"/>
      <c r="BC415" s="488"/>
      <c r="BD415" s="488"/>
      <c r="BE415" s="488"/>
      <c r="BF415" s="488"/>
      <c r="BG415" s="488"/>
      <c r="BH415" s="488"/>
      <c r="BI415" s="488"/>
      <c r="BJ415" s="488"/>
      <c r="BK415" s="488"/>
      <c r="BL415" s="488"/>
      <c r="BM415" s="488"/>
      <c r="BN415" s="488"/>
      <c r="BO415" s="488"/>
      <c r="BP415" s="488"/>
      <c r="BQ415" s="488"/>
      <c r="BR415" s="488"/>
      <c r="BS415" s="488"/>
      <c r="BT415" s="488"/>
      <c r="BU415" s="488"/>
      <c r="BV415" s="488"/>
      <c r="BW415" s="488"/>
      <c r="BX415" s="488"/>
      <c r="BY415" s="488"/>
      <c r="BZ415" s="488"/>
      <c r="CA415" s="488"/>
      <c r="CB415" s="488"/>
      <c r="CC415" s="488"/>
      <c r="CD415" s="488"/>
      <c r="CE415" s="488"/>
      <c r="CF415" s="488"/>
      <c r="CG415" s="488"/>
      <c r="CH415" s="488"/>
      <c r="CI415" s="488"/>
      <c r="CJ415" s="488"/>
      <c r="CK415" s="488"/>
      <c r="CL415" s="488"/>
      <c r="CM415" s="488"/>
      <c r="CN415" s="488"/>
      <c r="CO415" s="488"/>
      <c r="CP415" s="488"/>
      <c r="CQ415" s="488"/>
      <c r="CR415" s="488"/>
      <c r="CS415" s="488"/>
      <c r="CT415" s="488"/>
      <c r="CU415" s="488"/>
      <c r="CV415" s="488"/>
      <c r="CW415" s="488"/>
      <c r="CX415" s="488"/>
      <c r="CY415" s="488"/>
      <c r="CZ415" s="488"/>
      <c r="DA415" s="488"/>
      <c r="DB415" s="488"/>
      <c r="DC415" s="488"/>
      <c r="DD415" s="488"/>
      <c r="DE415" s="488"/>
      <c r="DF415" s="488"/>
      <c r="DG415" s="488"/>
      <c r="DH415" s="488"/>
      <c r="DI415" s="488"/>
      <c r="DJ415" s="488"/>
      <c r="DK415" s="488"/>
      <c r="DL415" s="488"/>
      <c r="DM415" s="488"/>
      <c r="DN415" s="488"/>
      <c r="DO415" s="488"/>
      <c r="DP415" s="488"/>
      <c r="DQ415" s="488"/>
      <c r="DR415" s="488"/>
      <c r="DS415" s="488"/>
      <c r="DT415" s="488"/>
      <c r="DU415" s="488"/>
      <c r="DV415" s="488"/>
      <c r="DW415" s="488"/>
      <c r="DX415" s="488"/>
      <c r="DY415" s="488"/>
      <c r="DZ415" s="488"/>
      <c r="EA415" s="488"/>
      <c r="EB415" s="488"/>
      <c r="EC415" s="488"/>
      <c r="ED415" s="488"/>
      <c r="EE415" s="488"/>
      <c r="EF415" s="488"/>
      <c r="EG415" s="488"/>
      <c r="EH415" s="489"/>
    </row>
    <row r="416" spans="1:138" s="490" customFormat="1" ht="18" customHeight="1">
      <c r="A416" s="628">
        <v>408</v>
      </c>
      <c r="B416" s="470" t="s">
        <v>2039</v>
      </c>
      <c r="C416" s="468" t="s">
        <v>648</v>
      </c>
      <c r="D416" s="469">
        <v>2500</v>
      </c>
      <c r="E416" s="381" t="s">
        <v>2043</v>
      </c>
      <c r="F416" s="369" t="s">
        <v>2044</v>
      </c>
      <c r="G416" s="381" t="s">
        <v>2045</v>
      </c>
      <c r="H416" s="470" t="s">
        <v>1001</v>
      </c>
      <c r="I416" s="468"/>
      <c r="J416" s="468"/>
      <c r="K416" s="471"/>
      <c r="L416" s="468"/>
      <c r="M416" s="488"/>
      <c r="N416" s="488"/>
      <c r="O416" s="488"/>
      <c r="P416" s="488"/>
      <c r="Q416" s="488"/>
      <c r="R416" s="488"/>
      <c r="S416" s="488"/>
      <c r="T416" s="488"/>
      <c r="U416" s="488"/>
      <c r="V416" s="488"/>
      <c r="W416" s="488"/>
      <c r="X416" s="488"/>
      <c r="Y416" s="488"/>
      <c r="Z416" s="488"/>
      <c r="AA416" s="488"/>
      <c r="AB416" s="488"/>
      <c r="AC416" s="488"/>
      <c r="AD416" s="488"/>
      <c r="AE416" s="488"/>
      <c r="AF416" s="488"/>
      <c r="AG416" s="488"/>
      <c r="AH416" s="488"/>
      <c r="AI416" s="488"/>
      <c r="AJ416" s="488"/>
      <c r="AK416" s="488"/>
      <c r="AL416" s="488"/>
      <c r="AM416" s="488"/>
      <c r="AN416" s="488"/>
      <c r="AO416" s="488"/>
      <c r="AP416" s="488"/>
      <c r="AQ416" s="488"/>
      <c r="AR416" s="488"/>
      <c r="AS416" s="488"/>
      <c r="AT416" s="488"/>
      <c r="AU416" s="488"/>
      <c r="AV416" s="488"/>
      <c r="AW416" s="488"/>
      <c r="AX416" s="488"/>
      <c r="AY416" s="488"/>
      <c r="AZ416" s="488"/>
      <c r="BA416" s="488"/>
      <c r="BB416" s="488"/>
      <c r="BC416" s="488"/>
      <c r="BD416" s="488"/>
      <c r="BE416" s="488"/>
      <c r="BF416" s="488"/>
      <c r="BG416" s="488"/>
      <c r="BH416" s="488"/>
      <c r="BI416" s="488"/>
      <c r="BJ416" s="488"/>
      <c r="BK416" s="488"/>
      <c r="BL416" s="488"/>
      <c r="BM416" s="488"/>
      <c r="BN416" s="488"/>
      <c r="BO416" s="488"/>
      <c r="BP416" s="488"/>
      <c r="BQ416" s="488"/>
      <c r="BR416" s="488"/>
      <c r="BS416" s="488"/>
      <c r="BT416" s="488"/>
      <c r="BU416" s="488"/>
      <c r="BV416" s="488"/>
      <c r="BW416" s="488"/>
      <c r="BX416" s="488"/>
      <c r="BY416" s="488"/>
      <c r="BZ416" s="488"/>
      <c r="CA416" s="488"/>
      <c r="CB416" s="488"/>
      <c r="CC416" s="488"/>
      <c r="CD416" s="488"/>
      <c r="CE416" s="488"/>
      <c r="CF416" s="488"/>
      <c r="CG416" s="488"/>
      <c r="CH416" s="488"/>
      <c r="CI416" s="488"/>
      <c r="CJ416" s="488"/>
      <c r="CK416" s="488"/>
      <c r="CL416" s="488"/>
      <c r="CM416" s="488"/>
      <c r="CN416" s="488"/>
      <c r="CO416" s="488"/>
      <c r="CP416" s="488"/>
      <c r="CQ416" s="488"/>
      <c r="CR416" s="488"/>
      <c r="CS416" s="488"/>
      <c r="CT416" s="488"/>
      <c r="CU416" s="488"/>
      <c r="CV416" s="488"/>
      <c r="CW416" s="488"/>
      <c r="CX416" s="488"/>
      <c r="CY416" s="488"/>
      <c r="CZ416" s="488"/>
      <c r="DA416" s="488"/>
      <c r="DB416" s="488"/>
      <c r="DC416" s="488"/>
      <c r="DD416" s="488"/>
      <c r="DE416" s="488"/>
      <c r="DF416" s="488"/>
      <c r="DG416" s="488"/>
      <c r="DH416" s="488"/>
      <c r="DI416" s="488"/>
      <c r="DJ416" s="488"/>
      <c r="DK416" s="488"/>
      <c r="DL416" s="488"/>
      <c r="DM416" s="488"/>
      <c r="DN416" s="488"/>
      <c r="DO416" s="488"/>
      <c r="DP416" s="488"/>
      <c r="DQ416" s="488"/>
      <c r="DR416" s="488"/>
      <c r="DS416" s="488"/>
      <c r="DT416" s="488"/>
      <c r="DU416" s="488"/>
      <c r="DV416" s="488"/>
      <c r="DW416" s="488"/>
      <c r="DX416" s="488"/>
      <c r="DY416" s="488"/>
      <c r="DZ416" s="488"/>
      <c r="EA416" s="488"/>
      <c r="EB416" s="488"/>
      <c r="EC416" s="488"/>
      <c r="ED416" s="488"/>
      <c r="EE416" s="488"/>
      <c r="EF416" s="488"/>
      <c r="EG416" s="488"/>
      <c r="EH416" s="489"/>
    </row>
    <row r="417" spans="1:138" s="490" customFormat="1" ht="18" customHeight="1">
      <c r="A417" s="628">
        <v>409</v>
      </c>
      <c r="B417" s="470" t="s">
        <v>2046</v>
      </c>
      <c r="C417" s="468" t="s">
        <v>648</v>
      </c>
      <c r="D417" s="469">
        <v>500</v>
      </c>
      <c r="E417" s="381" t="s">
        <v>2047</v>
      </c>
      <c r="F417" s="369" t="s">
        <v>1030</v>
      </c>
      <c r="G417" s="381" t="s">
        <v>1031</v>
      </c>
      <c r="H417" s="483" t="s">
        <v>1032</v>
      </c>
      <c r="I417" s="468"/>
      <c r="J417" s="468"/>
      <c r="K417" s="471"/>
      <c r="L417" s="468"/>
      <c r="M417" s="488"/>
      <c r="N417" s="488"/>
      <c r="O417" s="488"/>
      <c r="P417" s="488"/>
      <c r="Q417" s="488"/>
      <c r="R417" s="488"/>
      <c r="S417" s="488"/>
      <c r="T417" s="488"/>
      <c r="U417" s="488"/>
      <c r="V417" s="488"/>
      <c r="W417" s="488"/>
      <c r="X417" s="488"/>
      <c r="Y417" s="488"/>
      <c r="Z417" s="488"/>
      <c r="AA417" s="488"/>
      <c r="AB417" s="488"/>
      <c r="AC417" s="488"/>
      <c r="AD417" s="488"/>
      <c r="AE417" s="488"/>
      <c r="AF417" s="488"/>
      <c r="AG417" s="488"/>
      <c r="AH417" s="488"/>
      <c r="AI417" s="488"/>
      <c r="AJ417" s="488"/>
      <c r="AK417" s="488"/>
      <c r="AL417" s="488"/>
      <c r="AM417" s="488"/>
      <c r="AN417" s="488"/>
      <c r="AO417" s="488"/>
      <c r="AP417" s="488"/>
      <c r="AQ417" s="488"/>
      <c r="AR417" s="488"/>
      <c r="AS417" s="488"/>
      <c r="AT417" s="488"/>
      <c r="AU417" s="488"/>
      <c r="AV417" s="488"/>
      <c r="AW417" s="488"/>
      <c r="AX417" s="488"/>
      <c r="AY417" s="488"/>
      <c r="AZ417" s="488"/>
      <c r="BA417" s="488"/>
      <c r="BB417" s="488"/>
      <c r="BC417" s="488"/>
      <c r="BD417" s="488"/>
      <c r="BE417" s="488"/>
      <c r="BF417" s="488"/>
      <c r="BG417" s="488"/>
      <c r="BH417" s="488"/>
      <c r="BI417" s="488"/>
      <c r="BJ417" s="488"/>
      <c r="BK417" s="488"/>
      <c r="BL417" s="488"/>
      <c r="BM417" s="488"/>
      <c r="BN417" s="488"/>
      <c r="BO417" s="488"/>
      <c r="BP417" s="488"/>
      <c r="BQ417" s="488"/>
      <c r="BR417" s="488"/>
      <c r="BS417" s="488"/>
      <c r="BT417" s="488"/>
      <c r="BU417" s="488"/>
      <c r="BV417" s="488"/>
      <c r="BW417" s="488"/>
      <c r="BX417" s="488"/>
      <c r="BY417" s="488"/>
      <c r="BZ417" s="488"/>
      <c r="CA417" s="488"/>
      <c r="CB417" s="488"/>
      <c r="CC417" s="488"/>
      <c r="CD417" s="488"/>
      <c r="CE417" s="488"/>
      <c r="CF417" s="488"/>
      <c r="CG417" s="488"/>
      <c r="CH417" s="488"/>
      <c r="CI417" s="488"/>
      <c r="CJ417" s="488"/>
      <c r="CK417" s="488"/>
      <c r="CL417" s="488"/>
      <c r="CM417" s="488"/>
      <c r="CN417" s="488"/>
      <c r="CO417" s="488"/>
      <c r="CP417" s="488"/>
      <c r="CQ417" s="488"/>
      <c r="CR417" s="488"/>
      <c r="CS417" s="488"/>
      <c r="CT417" s="488"/>
      <c r="CU417" s="488"/>
      <c r="CV417" s="488"/>
      <c r="CW417" s="488"/>
      <c r="CX417" s="488"/>
      <c r="CY417" s="488"/>
      <c r="CZ417" s="488"/>
      <c r="DA417" s="488"/>
      <c r="DB417" s="488"/>
      <c r="DC417" s="488"/>
      <c r="DD417" s="488"/>
      <c r="DE417" s="488"/>
      <c r="DF417" s="488"/>
      <c r="DG417" s="488"/>
      <c r="DH417" s="488"/>
      <c r="DI417" s="488"/>
      <c r="DJ417" s="488"/>
      <c r="DK417" s="488"/>
      <c r="DL417" s="488"/>
      <c r="DM417" s="488"/>
      <c r="DN417" s="488"/>
      <c r="DO417" s="488"/>
      <c r="DP417" s="488"/>
      <c r="DQ417" s="488"/>
      <c r="DR417" s="488"/>
      <c r="DS417" s="488"/>
      <c r="DT417" s="488"/>
      <c r="DU417" s="488"/>
      <c r="DV417" s="488"/>
      <c r="DW417" s="488"/>
      <c r="DX417" s="488"/>
      <c r="DY417" s="488"/>
      <c r="DZ417" s="488"/>
      <c r="EA417" s="488"/>
      <c r="EB417" s="488"/>
      <c r="EC417" s="488"/>
      <c r="ED417" s="488"/>
      <c r="EE417" s="488"/>
      <c r="EF417" s="488"/>
      <c r="EG417" s="488"/>
      <c r="EH417" s="489"/>
    </row>
    <row r="418" spans="1:138" s="490" customFormat="1" ht="18" customHeight="1">
      <c r="A418" s="628">
        <v>410</v>
      </c>
      <c r="B418" s="470" t="s">
        <v>2046</v>
      </c>
      <c r="C418" s="468" t="s">
        <v>648</v>
      </c>
      <c r="D418" s="469">
        <v>15000</v>
      </c>
      <c r="E418" s="381" t="s">
        <v>2048</v>
      </c>
      <c r="F418" s="369" t="s">
        <v>2049</v>
      </c>
      <c r="G418" s="381" t="s">
        <v>2050</v>
      </c>
      <c r="H418" s="470" t="s">
        <v>979</v>
      </c>
      <c r="I418" s="468"/>
      <c r="J418" s="468"/>
      <c r="K418" s="471"/>
      <c r="L418" s="468"/>
      <c r="M418" s="488"/>
      <c r="N418" s="488"/>
      <c r="O418" s="488"/>
      <c r="P418" s="488"/>
      <c r="Q418" s="488"/>
      <c r="R418" s="488"/>
      <c r="S418" s="488"/>
      <c r="T418" s="488"/>
      <c r="U418" s="488"/>
      <c r="V418" s="488"/>
      <c r="W418" s="488"/>
      <c r="X418" s="488"/>
      <c r="Y418" s="488"/>
      <c r="Z418" s="488"/>
      <c r="AA418" s="488"/>
      <c r="AB418" s="488"/>
      <c r="AC418" s="488"/>
      <c r="AD418" s="488"/>
      <c r="AE418" s="488"/>
      <c r="AF418" s="488"/>
      <c r="AG418" s="488"/>
      <c r="AH418" s="488"/>
      <c r="AI418" s="488"/>
      <c r="AJ418" s="488"/>
      <c r="AK418" s="488"/>
      <c r="AL418" s="488"/>
      <c r="AM418" s="488"/>
      <c r="AN418" s="488"/>
      <c r="AO418" s="488"/>
      <c r="AP418" s="488"/>
      <c r="AQ418" s="488"/>
      <c r="AR418" s="488"/>
      <c r="AS418" s="488"/>
      <c r="AT418" s="488"/>
      <c r="AU418" s="488"/>
      <c r="AV418" s="488"/>
      <c r="AW418" s="488"/>
      <c r="AX418" s="488"/>
      <c r="AY418" s="488"/>
      <c r="AZ418" s="488"/>
      <c r="BA418" s="488"/>
      <c r="BB418" s="488"/>
      <c r="BC418" s="488"/>
      <c r="BD418" s="488"/>
      <c r="BE418" s="488"/>
      <c r="BF418" s="488"/>
      <c r="BG418" s="488"/>
      <c r="BH418" s="488"/>
      <c r="BI418" s="488"/>
      <c r="BJ418" s="488"/>
      <c r="BK418" s="488"/>
      <c r="BL418" s="488"/>
      <c r="BM418" s="488"/>
      <c r="BN418" s="488"/>
      <c r="BO418" s="488"/>
      <c r="BP418" s="488"/>
      <c r="BQ418" s="488"/>
      <c r="BR418" s="488"/>
      <c r="BS418" s="488"/>
      <c r="BT418" s="488"/>
      <c r="BU418" s="488"/>
      <c r="BV418" s="488"/>
      <c r="BW418" s="488"/>
      <c r="BX418" s="488"/>
      <c r="BY418" s="488"/>
      <c r="BZ418" s="488"/>
      <c r="CA418" s="488"/>
      <c r="CB418" s="488"/>
      <c r="CC418" s="488"/>
      <c r="CD418" s="488"/>
      <c r="CE418" s="488"/>
      <c r="CF418" s="488"/>
      <c r="CG418" s="488"/>
      <c r="CH418" s="488"/>
      <c r="CI418" s="488"/>
      <c r="CJ418" s="488"/>
      <c r="CK418" s="488"/>
      <c r="CL418" s="488"/>
      <c r="CM418" s="488"/>
      <c r="CN418" s="488"/>
      <c r="CO418" s="488"/>
      <c r="CP418" s="488"/>
      <c r="CQ418" s="488"/>
      <c r="CR418" s="488"/>
      <c r="CS418" s="488"/>
      <c r="CT418" s="488"/>
      <c r="CU418" s="488"/>
      <c r="CV418" s="488"/>
      <c r="CW418" s="488"/>
      <c r="CX418" s="488"/>
      <c r="CY418" s="488"/>
      <c r="CZ418" s="488"/>
      <c r="DA418" s="488"/>
      <c r="DB418" s="488"/>
      <c r="DC418" s="488"/>
      <c r="DD418" s="488"/>
      <c r="DE418" s="488"/>
      <c r="DF418" s="488"/>
      <c r="DG418" s="488"/>
      <c r="DH418" s="488"/>
      <c r="DI418" s="488"/>
      <c r="DJ418" s="488"/>
      <c r="DK418" s="488"/>
      <c r="DL418" s="488"/>
      <c r="DM418" s="488"/>
      <c r="DN418" s="488"/>
      <c r="DO418" s="488"/>
      <c r="DP418" s="488"/>
      <c r="DQ418" s="488"/>
      <c r="DR418" s="488"/>
      <c r="DS418" s="488"/>
      <c r="DT418" s="488"/>
      <c r="DU418" s="488"/>
      <c r="DV418" s="488"/>
      <c r="DW418" s="488"/>
      <c r="DX418" s="488"/>
      <c r="DY418" s="488"/>
      <c r="DZ418" s="488"/>
      <c r="EA418" s="488"/>
      <c r="EB418" s="488"/>
      <c r="EC418" s="488"/>
      <c r="ED418" s="488"/>
      <c r="EE418" s="488"/>
      <c r="EF418" s="488"/>
      <c r="EG418" s="488"/>
      <c r="EH418" s="489"/>
    </row>
    <row r="419" spans="1:138" s="490" customFormat="1" ht="18" customHeight="1">
      <c r="A419" s="628">
        <v>411</v>
      </c>
      <c r="B419" s="470" t="s">
        <v>2046</v>
      </c>
      <c r="C419" s="468" t="s">
        <v>648</v>
      </c>
      <c r="D419" s="469">
        <v>15000</v>
      </c>
      <c r="E419" s="381" t="s">
        <v>2051</v>
      </c>
      <c r="F419" s="369" t="s">
        <v>2052</v>
      </c>
      <c r="G419" s="381" t="s">
        <v>2053</v>
      </c>
      <c r="H419" s="470" t="s">
        <v>979</v>
      </c>
      <c r="I419" s="468"/>
      <c r="J419" s="468"/>
      <c r="K419" s="471"/>
      <c r="L419" s="468"/>
      <c r="M419" s="488"/>
      <c r="N419" s="488"/>
      <c r="O419" s="488"/>
      <c r="P419" s="488"/>
      <c r="Q419" s="488"/>
      <c r="R419" s="488"/>
      <c r="S419" s="488"/>
      <c r="T419" s="488"/>
      <c r="U419" s="488"/>
      <c r="V419" s="488"/>
      <c r="W419" s="488"/>
      <c r="X419" s="488"/>
      <c r="Y419" s="488"/>
      <c r="Z419" s="488"/>
      <c r="AA419" s="488"/>
      <c r="AB419" s="488"/>
      <c r="AC419" s="488"/>
      <c r="AD419" s="488"/>
      <c r="AE419" s="488"/>
      <c r="AF419" s="488"/>
      <c r="AG419" s="488"/>
      <c r="AH419" s="488"/>
      <c r="AI419" s="488"/>
      <c r="AJ419" s="488"/>
      <c r="AK419" s="488"/>
      <c r="AL419" s="488"/>
      <c r="AM419" s="488"/>
      <c r="AN419" s="488"/>
      <c r="AO419" s="488"/>
      <c r="AP419" s="488"/>
      <c r="AQ419" s="488"/>
      <c r="AR419" s="488"/>
      <c r="AS419" s="488"/>
      <c r="AT419" s="488"/>
      <c r="AU419" s="488"/>
      <c r="AV419" s="488"/>
      <c r="AW419" s="488"/>
      <c r="AX419" s="488"/>
      <c r="AY419" s="488"/>
      <c r="AZ419" s="488"/>
      <c r="BA419" s="488"/>
      <c r="BB419" s="488"/>
      <c r="BC419" s="488"/>
      <c r="BD419" s="488"/>
      <c r="BE419" s="488"/>
      <c r="BF419" s="488"/>
      <c r="BG419" s="488"/>
      <c r="BH419" s="488"/>
      <c r="BI419" s="488"/>
      <c r="BJ419" s="488"/>
      <c r="BK419" s="488"/>
      <c r="BL419" s="488"/>
      <c r="BM419" s="488"/>
      <c r="BN419" s="488"/>
      <c r="BO419" s="488"/>
      <c r="BP419" s="488"/>
      <c r="BQ419" s="488"/>
      <c r="BR419" s="488"/>
      <c r="BS419" s="488"/>
      <c r="BT419" s="488"/>
      <c r="BU419" s="488"/>
      <c r="BV419" s="488"/>
      <c r="BW419" s="488"/>
      <c r="BX419" s="488"/>
      <c r="BY419" s="488"/>
      <c r="BZ419" s="488"/>
      <c r="CA419" s="488"/>
      <c r="CB419" s="488"/>
      <c r="CC419" s="488"/>
      <c r="CD419" s="488"/>
      <c r="CE419" s="488"/>
      <c r="CF419" s="488"/>
      <c r="CG419" s="488"/>
      <c r="CH419" s="488"/>
      <c r="CI419" s="488"/>
      <c r="CJ419" s="488"/>
      <c r="CK419" s="488"/>
      <c r="CL419" s="488"/>
      <c r="CM419" s="488"/>
      <c r="CN419" s="488"/>
      <c r="CO419" s="488"/>
      <c r="CP419" s="488"/>
      <c r="CQ419" s="488"/>
      <c r="CR419" s="488"/>
      <c r="CS419" s="488"/>
      <c r="CT419" s="488"/>
      <c r="CU419" s="488"/>
      <c r="CV419" s="488"/>
      <c r="CW419" s="488"/>
      <c r="CX419" s="488"/>
      <c r="CY419" s="488"/>
      <c r="CZ419" s="488"/>
      <c r="DA419" s="488"/>
      <c r="DB419" s="488"/>
      <c r="DC419" s="488"/>
      <c r="DD419" s="488"/>
      <c r="DE419" s="488"/>
      <c r="DF419" s="488"/>
      <c r="DG419" s="488"/>
      <c r="DH419" s="488"/>
      <c r="DI419" s="488"/>
      <c r="DJ419" s="488"/>
      <c r="DK419" s="488"/>
      <c r="DL419" s="488"/>
      <c r="DM419" s="488"/>
      <c r="DN419" s="488"/>
      <c r="DO419" s="488"/>
      <c r="DP419" s="488"/>
      <c r="DQ419" s="488"/>
      <c r="DR419" s="488"/>
      <c r="DS419" s="488"/>
      <c r="DT419" s="488"/>
      <c r="DU419" s="488"/>
      <c r="DV419" s="488"/>
      <c r="DW419" s="488"/>
      <c r="DX419" s="488"/>
      <c r="DY419" s="488"/>
      <c r="DZ419" s="488"/>
      <c r="EA419" s="488"/>
      <c r="EB419" s="488"/>
      <c r="EC419" s="488"/>
      <c r="ED419" s="488"/>
      <c r="EE419" s="488"/>
      <c r="EF419" s="488"/>
      <c r="EG419" s="488"/>
      <c r="EH419" s="489"/>
    </row>
    <row r="420" spans="1:138" s="490" customFormat="1" ht="18" customHeight="1">
      <c r="A420" s="628">
        <v>412</v>
      </c>
      <c r="B420" s="470" t="s">
        <v>2046</v>
      </c>
      <c r="C420" s="468" t="s">
        <v>648</v>
      </c>
      <c r="D420" s="469">
        <v>20000</v>
      </c>
      <c r="E420" s="381" t="s">
        <v>2054</v>
      </c>
      <c r="F420" s="369" t="s">
        <v>2055</v>
      </c>
      <c r="G420" s="381" t="s">
        <v>2056</v>
      </c>
      <c r="H420" s="470" t="s">
        <v>979</v>
      </c>
      <c r="I420" s="468"/>
      <c r="J420" s="468"/>
      <c r="K420" s="471"/>
      <c r="L420" s="468"/>
      <c r="M420" s="488"/>
      <c r="N420" s="488"/>
      <c r="O420" s="488"/>
      <c r="P420" s="488"/>
      <c r="Q420" s="488"/>
      <c r="R420" s="488"/>
      <c r="S420" s="488"/>
      <c r="T420" s="488"/>
      <c r="U420" s="488"/>
      <c r="V420" s="488"/>
      <c r="W420" s="488"/>
      <c r="X420" s="488"/>
      <c r="Y420" s="488"/>
      <c r="Z420" s="488"/>
      <c r="AA420" s="488"/>
      <c r="AB420" s="488"/>
      <c r="AC420" s="488"/>
      <c r="AD420" s="488"/>
      <c r="AE420" s="488"/>
      <c r="AF420" s="488"/>
      <c r="AG420" s="488"/>
      <c r="AH420" s="488"/>
      <c r="AI420" s="488"/>
      <c r="AJ420" s="488"/>
      <c r="AK420" s="488"/>
      <c r="AL420" s="488"/>
      <c r="AM420" s="488"/>
      <c r="AN420" s="488"/>
      <c r="AO420" s="488"/>
      <c r="AP420" s="488"/>
      <c r="AQ420" s="488"/>
      <c r="AR420" s="488"/>
      <c r="AS420" s="488"/>
      <c r="AT420" s="488"/>
      <c r="AU420" s="488"/>
      <c r="AV420" s="488"/>
      <c r="AW420" s="488"/>
      <c r="AX420" s="488"/>
      <c r="AY420" s="488"/>
      <c r="AZ420" s="488"/>
      <c r="BA420" s="488"/>
      <c r="BB420" s="488"/>
      <c r="BC420" s="488"/>
      <c r="BD420" s="488"/>
      <c r="BE420" s="488"/>
      <c r="BF420" s="488"/>
      <c r="BG420" s="488"/>
      <c r="BH420" s="488"/>
      <c r="BI420" s="488"/>
      <c r="BJ420" s="488"/>
      <c r="BK420" s="488"/>
      <c r="BL420" s="488"/>
      <c r="BM420" s="488"/>
      <c r="BN420" s="488"/>
      <c r="BO420" s="488"/>
      <c r="BP420" s="488"/>
      <c r="BQ420" s="488"/>
      <c r="BR420" s="488"/>
      <c r="BS420" s="488"/>
      <c r="BT420" s="488"/>
      <c r="BU420" s="488"/>
      <c r="BV420" s="488"/>
      <c r="BW420" s="488"/>
      <c r="BX420" s="488"/>
      <c r="BY420" s="488"/>
      <c r="BZ420" s="488"/>
      <c r="CA420" s="488"/>
      <c r="CB420" s="488"/>
      <c r="CC420" s="488"/>
      <c r="CD420" s="488"/>
      <c r="CE420" s="488"/>
      <c r="CF420" s="488"/>
      <c r="CG420" s="488"/>
      <c r="CH420" s="488"/>
      <c r="CI420" s="488"/>
      <c r="CJ420" s="488"/>
      <c r="CK420" s="488"/>
      <c r="CL420" s="488"/>
      <c r="CM420" s="488"/>
      <c r="CN420" s="488"/>
      <c r="CO420" s="488"/>
      <c r="CP420" s="488"/>
      <c r="CQ420" s="488"/>
      <c r="CR420" s="488"/>
      <c r="CS420" s="488"/>
      <c r="CT420" s="488"/>
      <c r="CU420" s="488"/>
      <c r="CV420" s="488"/>
      <c r="CW420" s="488"/>
      <c r="CX420" s="488"/>
      <c r="CY420" s="488"/>
      <c r="CZ420" s="488"/>
      <c r="DA420" s="488"/>
      <c r="DB420" s="488"/>
      <c r="DC420" s="488"/>
      <c r="DD420" s="488"/>
      <c r="DE420" s="488"/>
      <c r="DF420" s="488"/>
      <c r="DG420" s="488"/>
      <c r="DH420" s="488"/>
      <c r="DI420" s="488"/>
      <c r="DJ420" s="488"/>
      <c r="DK420" s="488"/>
      <c r="DL420" s="488"/>
      <c r="DM420" s="488"/>
      <c r="DN420" s="488"/>
      <c r="DO420" s="488"/>
      <c r="DP420" s="488"/>
      <c r="DQ420" s="488"/>
      <c r="DR420" s="488"/>
      <c r="DS420" s="488"/>
      <c r="DT420" s="488"/>
      <c r="DU420" s="488"/>
      <c r="DV420" s="488"/>
      <c r="DW420" s="488"/>
      <c r="DX420" s="488"/>
      <c r="DY420" s="488"/>
      <c r="DZ420" s="488"/>
      <c r="EA420" s="488"/>
      <c r="EB420" s="488"/>
      <c r="EC420" s="488"/>
      <c r="ED420" s="488"/>
      <c r="EE420" s="488"/>
      <c r="EF420" s="488"/>
      <c r="EG420" s="488"/>
      <c r="EH420" s="489"/>
    </row>
    <row r="421" spans="1:138" s="490" customFormat="1" ht="18" customHeight="1">
      <c r="A421" s="628">
        <v>413</v>
      </c>
      <c r="B421" s="470" t="s">
        <v>2046</v>
      </c>
      <c r="C421" s="468" t="s">
        <v>648</v>
      </c>
      <c r="D421" s="469">
        <v>500</v>
      </c>
      <c r="E421" s="381" t="s">
        <v>1231</v>
      </c>
      <c r="F421" s="369" t="s">
        <v>1232</v>
      </c>
      <c r="G421" s="381" t="s">
        <v>2057</v>
      </c>
      <c r="H421" s="470" t="s">
        <v>979</v>
      </c>
      <c r="I421" s="468"/>
      <c r="J421" s="468"/>
      <c r="K421" s="471"/>
      <c r="L421" s="468"/>
      <c r="M421" s="488"/>
      <c r="N421" s="488"/>
      <c r="O421" s="488"/>
      <c r="P421" s="488"/>
      <c r="Q421" s="488"/>
      <c r="R421" s="488"/>
      <c r="S421" s="488"/>
      <c r="T421" s="488"/>
      <c r="U421" s="488"/>
      <c r="V421" s="488"/>
      <c r="W421" s="488"/>
      <c r="X421" s="488"/>
      <c r="Y421" s="488"/>
      <c r="Z421" s="488"/>
      <c r="AA421" s="488"/>
      <c r="AB421" s="488"/>
      <c r="AC421" s="488"/>
      <c r="AD421" s="488"/>
      <c r="AE421" s="488"/>
      <c r="AF421" s="488"/>
      <c r="AG421" s="488"/>
      <c r="AH421" s="488"/>
      <c r="AI421" s="488"/>
      <c r="AJ421" s="488"/>
      <c r="AK421" s="488"/>
      <c r="AL421" s="488"/>
      <c r="AM421" s="488"/>
      <c r="AN421" s="488"/>
      <c r="AO421" s="488"/>
      <c r="AP421" s="488"/>
      <c r="AQ421" s="488"/>
      <c r="AR421" s="488"/>
      <c r="AS421" s="488"/>
      <c r="AT421" s="488"/>
      <c r="AU421" s="488"/>
      <c r="AV421" s="488"/>
      <c r="AW421" s="488"/>
      <c r="AX421" s="488"/>
      <c r="AY421" s="488"/>
      <c r="AZ421" s="488"/>
      <c r="BA421" s="488"/>
      <c r="BB421" s="488"/>
      <c r="BC421" s="488"/>
      <c r="BD421" s="488"/>
      <c r="BE421" s="488"/>
      <c r="BF421" s="488"/>
      <c r="BG421" s="488"/>
      <c r="BH421" s="488"/>
      <c r="BI421" s="488"/>
      <c r="BJ421" s="488"/>
      <c r="BK421" s="488"/>
      <c r="BL421" s="488"/>
      <c r="BM421" s="488"/>
      <c r="BN421" s="488"/>
      <c r="BO421" s="488"/>
      <c r="BP421" s="488"/>
      <c r="BQ421" s="488"/>
      <c r="BR421" s="488"/>
      <c r="BS421" s="488"/>
      <c r="BT421" s="488"/>
      <c r="BU421" s="488"/>
      <c r="BV421" s="488"/>
      <c r="BW421" s="488"/>
      <c r="BX421" s="488"/>
      <c r="BY421" s="488"/>
      <c r="BZ421" s="488"/>
      <c r="CA421" s="488"/>
      <c r="CB421" s="488"/>
      <c r="CC421" s="488"/>
      <c r="CD421" s="488"/>
      <c r="CE421" s="488"/>
      <c r="CF421" s="488"/>
      <c r="CG421" s="488"/>
      <c r="CH421" s="488"/>
      <c r="CI421" s="488"/>
      <c r="CJ421" s="488"/>
      <c r="CK421" s="488"/>
      <c r="CL421" s="488"/>
      <c r="CM421" s="488"/>
      <c r="CN421" s="488"/>
      <c r="CO421" s="488"/>
      <c r="CP421" s="488"/>
      <c r="CQ421" s="488"/>
      <c r="CR421" s="488"/>
      <c r="CS421" s="488"/>
      <c r="CT421" s="488"/>
      <c r="CU421" s="488"/>
      <c r="CV421" s="488"/>
      <c r="CW421" s="488"/>
      <c r="CX421" s="488"/>
      <c r="CY421" s="488"/>
      <c r="CZ421" s="488"/>
      <c r="DA421" s="488"/>
      <c r="DB421" s="488"/>
      <c r="DC421" s="488"/>
      <c r="DD421" s="488"/>
      <c r="DE421" s="488"/>
      <c r="DF421" s="488"/>
      <c r="DG421" s="488"/>
      <c r="DH421" s="488"/>
      <c r="DI421" s="488"/>
      <c r="DJ421" s="488"/>
      <c r="DK421" s="488"/>
      <c r="DL421" s="488"/>
      <c r="DM421" s="488"/>
      <c r="DN421" s="488"/>
      <c r="DO421" s="488"/>
      <c r="DP421" s="488"/>
      <c r="DQ421" s="488"/>
      <c r="DR421" s="488"/>
      <c r="DS421" s="488"/>
      <c r="DT421" s="488"/>
      <c r="DU421" s="488"/>
      <c r="DV421" s="488"/>
      <c r="DW421" s="488"/>
      <c r="DX421" s="488"/>
      <c r="DY421" s="488"/>
      <c r="DZ421" s="488"/>
      <c r="EA421" s="488"/>
      <c r="EB421" s="488"/>
      <c r="EC421" s="488"/>
      <c r="ED421" s="488"/>
      <c r="EE421" s="488"/>
      <c r="EF421" s="488"/>
      <c r="EG421" s="488"/>
      <c r="EH421" s="489"/>
    </row>
    <row r="422" spans="1:138" s="490" customFormat="1" ht="18" customHeight="1">
      <c r="A422" s="628">
        <v>414</v>
      </c>
      <c r="B422" s="470" t="s">
        <v>2046</v>
      </c>
      <c r="C422" s="468" t="s">
        <v>648</v>
      </c>
      <c r="D422" s="469">
        <v>3000</v>
      </c>
      <c r="E422" s="381" t="s">
        <v>2058</v>
      </c>
      <c r="F422" s="369" t="s">
        <v>1702</v>
      </c>
      <c r="G422" s="381" t="s">
        <v>2059</v>
      </c>
      <c r="H422" s="470" t="s">
        <v>979</v>
      </c>
      <c r="I422" s="468"/>
      <c r="J422" s="468"/>
      <c r="K422" s="471"/>
      <c r="L422" s="468"/>
      <c r="M422" s="488"/>
      <c r="N422" s="488"/>
      <c r="O422" s="488"/>
      <c r="P422" s="488"/>
      <c r="Q422" s="488"/>
      <c r="R422" s="488"/>
      <c r="S422" s="488"/>
      <c r="T422" s="488"/>
      <c r="U422" s="488"/>
      <c r="V422" s="488"/>
      <c r="W422" s="488"/>
      <c r="X422" s="488"/>
      <c r="Y422" s="488"/>
      <c r="Z422" s="488"/>
      <c r="AA422" s="488"/>
      <c r="AB422" s="488"/>
      <c r="AC422" s="488"/>
      <c r="AD422" s="488"/>
      <c r="AE422" s="488"/>
      <c r="AF422" s="488"/>
      <c r="AG422" s="488"/>
      <c r="AH422" s="488"/>
      <c r="AI422" s="488"/>
      <c r="AJ422" s="488"/>
      <c r="AK422" s="488"/>
      <c r="AL422" s="488"/>
      <c r="AM422" s="488"/>
      <c r="AN422" s="488"/>
      <c r="AO422" s="488"/>
      <c r="AP422" s="488"/>
      <c r="AQ422" s="488"/>
      <c r="AR422" s="488"/>
      <c r="AS422" s="488"/>
      <c r="AT422" s="488"/>
      <c r="AU422" s="488"/>
      <c r="AV422" s="488"/>
      <c r="AW422" s="488"/>
      <c r="AX422" s="488"/>
      <c r="AY422" s="488"/>
      <c r="AZ422" s="488"/>
      <c r="BA422" s="488"/>
      <c r="BB422" s="488"/>
      <c r="BC422" s="488"/>
      <c r="BD422" s="488"/>
      <c r="BE422" s="488"/>
      <c r="BF422" s="488"/>
      <c r="BG422" s="488"/>
      <c r="BH422" s="488"/>
      <c r="BI422" s="488"/>
      <c r="BJ422" s="488"/>
      <c r="BK422" s="488"/>
      <c r="BL422" s="488"/>
      <c r="BM422" s="488"/>
      <c r="BN422" s="488"/>
      <c r="BO422" s="488"/>
      <c r="BP422" s="488"/>
      <c r="BQ422" s="488"/>
      <c r="BR422" s="488"/>
      <c r="BS422" s="488"/>
      <c r="BT422" s="488"/>
      <c r="BU422" s="488"/>
      <c r="BV422" s="488"/>
      <c r="BW422" s="488"/>
      <c r="BX422" s="488"/>
      <c r="BY422" s="488"/>
      <c r="BZ422" s="488"/>
      <c r="CA422" s="488"/>
      <c r="CB422" s="488"/>
      <c r="CC422" s="488"/>
      <c r="CD422" s="488"/>
      <c r="CE422" s="488"/>
      <c r="CF422" s="488"/>
      <c r="CG422" s="488"/>
      <c r="CH422" s="488"/>
      <c r="CI422" s="488"/>
      <c r="CJ422" s="488"/>
      <c r="CK422" s="488"/>
      <c r="CL422" s="488"/>
      <c r="CM422" s="488"/>
      <c r="CN422" s="488"/>
      <c r="CO422" s="488"/>
      <c r="CP422" s="488"/>
      <c r="CQ422" s="488"/>
      <c r="CR422" s="488"/>
      <c r="CS422" s="488"/>
      <c r="CT422" s="488"/>
      <c r="CU422" s="488"/>
      <c r="CV422" s="488"/>
      <c r="CW422" s="488"/>
      <c r="CX422" s="488"/>
      <c r="CY422" s="488"/>
      <c r="CZ422" s="488"/>
      <c r="DA422" s="488"/>
      <c r="DB422" s="488"/>
      <c r="DC422" s="488"/>
      <c r="DD422" s="488"/>
      <c r="DE422" s="488"/>
      <c r="DF422" s="488"/>
      <c r="DG422" s="488"/>
      <c r="DH422" s="488"/>
      <c r="DI422" s="488"/>
      <c r="DJ422" s="488"/>
      <c r="DK422" s="488"/>
      <c r="DL422" s="488"/>
      <c r="DM422" s="488"/>
      <c r="DN422" s="488"/>
      <c r="DO422" s="488"/>
      <c r="DP422" s="488"/>
      <c r="DQ422" s="488"/>
      <c r="DR422" s="488"/>
      <c r="DS422" s="488"/>
      <c r="DT422" s="488"/>
      <c r="DU422" s="488"/>
      <c r="DV422" s="488"/>
      <c r="DW422" s="488"/>
      <c r="DX422" s="488"/>
      <c r="DY422" s="488"/>
      <c r="DZ422" s="488"/>
      <c r="EA422" s="488"/>
      <c r="EB422" s="488"/>
      <c r="EC422" s="488"/>
      <c r="ED422" s="488"/>
      <c r="EE422" s="488"/>
      <c r="EF422" s="488"/>
      <c r="EG422" s="488"/>
      <c r="EH422" s="489"/>
    </row>
    <row r="423" spans="1:138" s="490" customFormat="1" ht="18" customHeight="1">
      <c r="A423" s="628">
        <v>415</v>
      </c>
      <c r="B423" s="470" t="s">
        <v>2046</v>
      </c>
      <c r="C423" s="468" t="s">
        <v>648</v>
      </c>
      <c r="D423" s="469">
        <v>2000</v>
      </c>
      <c r="E423" s="381" t="s">
        <v>1710</v>
      </c>
      <c r="F423" s="369" t="s">
        <v>1711</v>
      </c>
      <c r="G423" s="381" t="s">
        <v>1712</v>
      </c>
      <c r="H423" s="470" t="s">
        <v>979</v>
      </c>
      <c r="I423" s="468"/>
      <c r="J423" s="468"/>
      <c r="K423" s="471"/>
      <c r="L423" s="468"/>
      <c r="M423" s="488"/>
      <c r="N423" s="488"/>
      <c r="O423" s="488"/>
      <c r="P423" s="488"/>
      <c r="Q423" s="488"/>
      <c r="R423" s="488"/>
      <c r="S423" s="488"/>
      <c r="T423" s="488"/>
      <c r="U423" s="488"/>
      <c r="V423" s="488"/>
      <c r="W423" s="488"/>
      <c r="X423" s="488"/>
      <c r="Y423" s="488"/>
      <c r="Z423" s="488"/>
      <c r="AA423" s="488"/>
      <c r="AB423" s="488"/>
      <c r="AC423" s="488"/>
      <c r="AD423" s="488"/>
      <c r="AE423" s="488"/>
      <c r="AF423" s="488"/>
      <c r="AG423" s="488"/>
      <c r="AH423" s="488"/>
      <c r="AI423" s="488"/>
      <c r="AJ423" s="488"/>
      <c r="AK423" s="488"/>
      <c r="AL423" s="488"/>
      <c r="AM423" s="488"/>
      <c r="AN423" s="488"/>
      <c r="AO423" s="488"/>
      <c r="AP423" s="488"/>
      <c r="AQ423" s="488"/>
      <c r="AR423" s="488"/>
      <c r="AS423" s="488"/>
      <c r="AT423" s="488"/>
      <c r="AU423" s="488"/>
      <c r="AV423" s="488"/>
      <c r="AW423" s="488"/>
      <c r="AX423" s="488"/>
      <c r="AY423" s="488"/>
      <c r="AZ423" s="488"/>
      <c r="BA423" s="488"/>
      <c r="BB423" s="488"/>
      <c r="BC423" s="488"/>
      <c r="BD423" s="488"/>
      <c r="BE423" s="488"/>
      <c r="BF423" s="488"/>
      <c r="BG423" s="488"/>
      <c r="BH423" s="488"/>
      <c r="BI423" s="488"/>
      <c r="BJ423" s="488"/>
      <c r="BK423" s="488"/>
      <c r="BL423" s="488"/>
      <c r="BM423" s="488"/>
      <c r="BN423" s="488"/>
      <c r="BO423" s="488"/>
      <c r="BP423" s="488"/>
      <c r="BQ423" s="488"/>
      <c r="BR423" s="488"/>
      <c r="BS423" s="488"/>
      <c r="BT423" s="488"/>
      <c r="BU423" s="488"/>
      <c r="BV423" s="488"/>
      <c r="BW423" s="488"/>
      <c r="BX423" s="488"/>
      <c r="BY423" s="488"/>
      <c r="BZ423" s="488"/>
      <c r="CA423" s="488"/>
      <c r="CB423" s="488"/>
      <c r="CC423" s="488"/>
      <c r="CD423" s="488"/>
      <c r="CE423" s="488"/>
      <c r="CF423" s="488"/>
      <c r="CG423" s="488"/>
      <c r="CH423" s="488"/>
      <c r="CI423" s="488"/>
      <c r="CJ423" s="488"/>
      <c r="CK423" s="488"/>
      <c r="CL423" s="488"/>
      <c r="CM423" s="488"/>
      <c r="CN423" s="488"/>
      <c r="CO423" s="488"/>
      <c r="CP423" s="488"/>
      <c r="CQ423" s="488"/>
      <c r="CR423" s="488"/>
      <c r="CS423" s="488"/>
      <c r="CT423" s="488"/>
      <c r="CU423" s="488"/>
      <c r="CV423" s="488"/>
      <c r="CW423" s="488"/>
      <c r="CX423" s="488"/>
      <c r="CY423" s="488"/>
      <c r="CZ423" s="488"/>
      <c r="DA423" s="488"/>
      <c r="DB423" s="488"/>
      <c r="DC423" s="488"/>
      <c r="DD423" s="488"/>
      <c r="DE423" s="488"/>
      <c r="DF423" s="488"/>
      <c r="DG423" s="488"/>
      <c r="DH423" s="488"/>
      <c r="DI423" s="488"/>
      <c r="DJ423" s="488"/>
      <c r="DK423" s="488"/>
      <c r="DL423" s="488"/>
      <c r="DM423" s="488"/>
      <c r="DN423" s="488"/>
      <c r="DO423" s="488"/>
      <c r="DP423" s="488"/>
      <c r="DQ423" s="488"/>
      <c r="DR423" s="488"/>
      <c r="DS423" s="488"/>
      <c r="DT423" s="488"/>
      <c r="DU423" s="488"/>
      <c r="DV423" s="488"/>
      <c r="DW423" s="488"/>
      <c r="DX423" s="488"/>
      <c r="DY423" s="488"/>
      <c r="DZ423" s="488"/>
      <c r="EA423" s="488"/>
      <c r="EB423" s="488"/>
      <c r="EC423" s="488"/>
      <c r="ED423" s="488"/>
      <c r="EE423" s="488"/>
      <c r="EF423" s="488"/>
      <c r="EG423" s="488"/>
      <c r="EH423" s="489"/>
    </row>
    <row r="424" spans="1:138" s="490" customFormat="1" ht="18" customHeight="1">
      <c r="A424" s="628">
        <v>416</v>
      </c>
      <c r="B424" s="470" t="s">
        <v>2046</v>
      </c>
      <c r="C424" s="468" t="s">
        <v>648</v>
      </c>
      <c r="D424" s="469">
        <v>3000</v>
      </c>
      <c r="E424" s="381" t="s">
        <v>1713</v>
      </c>
      <c r="F424" s="369" t="s">
        <v>1714</v>
      </c>
      <c r="G424" s="381" t="s">
        <v>1715</v>
      </c>
      <c r="H424" s="470" t="s">
        <v>979</v>
      </c>
      <c r="I424" s="468"/>
      <c r="J424" s="468"/>
      <c r="K424" s="471"/>
      <c r="L424" s="468"/>
      <c r="M424" s="488"/>
      <c r="N424" s="488"/>
      <c r="O424" s="488"/>
      <c r="P424" s="488"/>
      <c r="Q424" s="488"/>
      <c r="R424" s="488"/>
      <c r="S424" s="488"/>
      <c r="T424" s="488"/>
      <c r="U424" s="488"/>
      <c r="V424" s="488"/>
      <c r="W424" s="488"/>
      <c r="X424" s="488"/>
      <c r="Y424" s="488"/>
      <c r="Z424" s="488"/>
      <c r="AA424" s="488"/>
      <c r="AB424" s="488"/>
      <c r="AC424" s="488"/>
      <c r="AD424" s="488"/>
      <c r="AE424" s="488"/>
      <c r="AF424" s="488"/>
      <c r="AG424" s="488"/>
      <c r="AH424" s="488"/>
      <c r="AI424" s="488"/>
      <c r="AJ424" s="488"/>
      <c r="AK424" s="488"/>
      <c r="AL424" s="488"/>
      <c r="AM424" s="488"/>
      <c r="AN424" s="488"/>
      <c r="AO424" s="488"/>
      <c r="AP424" s="488"/>
      <c r="AQ424" s="488"/>
      <c r="AR424" s="488"/>
      <c r="AS424" s="488"/>
      <c r="AT424" s="488"/>
      <c r="AU424" s="488"/>
      <c r="AV424" s="488"/>
      <c r="AW424" s="488"/>
      <c r="AX424" s="488"/>
      <c r="AY424" s="488"/>
      <c r="AZ424" s="488"/>
      <c r="BA424" s="488"/>
      <c r="BB424" s="488"/>
      <c r="BC424" s="488"/>
      <c r="BD424" s="488"/>
      <c r="BE424" s="488"/>
      <c r="BF424" s="488"/>
      <c r="BG424" s="488"/>
      <c r="BH424" s="488"/>
      <c r="BI424" s="488"/>
      <c r="BJ424" s="488"/>
      <c r="BK424" s="488"/>
      <c r="BL424" s="488"/>
      <c r="BM424" s="488"/>
      <c r="BN424" s="488"/>
      <c r="BO424" s="488"/>
      <c r="BP424" s="488"/>
      <c r="BQ424" s="488"/>
      <c r="BR424" s="488"/>
      <c r="BS424" s="488"/>
      <c r="BT424" s="488"/>
      <c r="BU424" s="488"/>
      <c r="BV424" s="488"/>
      <c r="BW424" s="488"/>
      <c r="BX424" s="488"/>
      <c r="BY424" s="488"/>
      <c r="BZ424" s="488"/>
      <c r="CA424" s="488"/>
      <c r="CB424" s="488"/>
      <c r="CC424" s="488"/>
      <c r="CD424" s="488"/>
      <c r="CE424" s="488"/>
      <c r="CF424" s="488"/>
      <c r="CG424" s="488"/>
      <c r="CH424" s="488"/>
      <c r="CI424" s="488"/>
      <c r="CJ424" s="488"/>
      <c r="CK424" s="488"/>
      <c r="CL424" s="488"/>
      <c r="CM424" s="488"/>
      <c r="CN424" s="488"/>
      <c r="CO424" s="488"/>
      <c r="CP424" s="488"/>
      <c r="CQ424" s="488"/>
      <c r="CR424" s="488"/>
      <c r="CS424" s="488"/>
      <c r="CT424" s="488"/>
      <c r="CU424" s="488"/>
      <c r="CV424" s="488"/>
      <c r="CW424" s="488"/>
      <c r="CX424" s="488"/>
      <c r="CY424" s="488"/>
      <c r="CZ424" s="488"/>
      <c r="DA424" s="488"/>
      <c r="DB424" s="488"/>
      <c r="DC424" s="488"/>
      <c r="DD424" s="488"/>
      <c r="DE424" s="488"/>
      <c r="DF424" s="488"/>
      <c r="DG424" s="488"/>
      <c r="DH424" s="488"/>
      <c r="DI424" s="488"/>
      <c r="DJ424" s="488"/>
      <c r="DK424" s="488"/>
      <c r="DL424" s="488"/>
      <c r="DM424" s="488"/>
      <c r="DN424" s="488"/>
      <c r="DO424" s="488"/>
      <c r="DP424" s="488"/>
      <c r="DQ424" s="488"/>
      <c r="DR424" s="488"/>
      <c r="DS424" s="488"/>
      <c r="DT424" s="488"/>
      <c r="DU424" s="488"/>
      <c r="DV424" s="488"/>
      <c r="DW424" s="488"/>
      <c r="DX424" s="488"/>
      <c r="DY424" s="488"/>
      <c r="DZ424" s="488"/>
      <c r="EA424" s="488"/>
      <c r="EB424" s="488"/>
      <c r="EC424" s="488"/>
      <c r="ED424" s="488"/>
      <c r="EE424" s="488"/>
      <c r="EF424" s="488"/>
      <c r="EG424" s="488"/>
      <c r="EH424" s="489"/>
    </row>
    <row r="425" spans="1:138" s="490" customFormat="1" ht="18" customHeight="1">
      <c r="A425" s="628">
        <v>417</v>
      </c>
      <c r="B425" s="470" t="s">
        <v>2046</v>
      </c>
      <c r="C425" s="468" t="s">
        <v>648</v>
      </c>
      <c r="D425" s="469">
        <v>2000</v>
      </c>
      <c r="E425" s="381" t="s">
        <v>1774</v>
      </c>
      <c r="F425" s="369" t="s">
        <v>1775</v>
      </c>
      <c r="G425" s="381" t="s">
        <v>1776</v>
      </c>
      <c r="H425" s="470" t="s">
        <v>979</v>
      </c>
      <c r="I425" s="468"/>
      <c r="J425" s="468"/>
      <c r="K425" s="471"/>
      <c r="L425" s="468"/>
      <c r="M425" s="488"/>
      <c r="N425" s="488"/>
      <c r="O425" s="488"/>
      <c r="P425" s="488"/>
      <c r="Q425" s="488"/>
      <c r="R425" s="488"/>
      <c r="S425" s="488"/>
      <c r="T425" s="488"/>
      <c r="U425" s="488"/>
      <c r="V425" s="488"/>
      <c r="W425" s="488"/>
      <c r="X425" s="488"/>
      <c r="Y425" s="488"/>
      <c r="Z425" s="488"/>
      <c r="AA425" s="488"/>
      <c r="AB425" s="488"/>
      <c r="AC425" s="488"/>
      <c r="AD425" s="488"/>
      <c r="AE425" s="488"/>
      <c r="AF425" s="488"/>
      <c r="AG425" s="488"/>
      <c r="AH425" s="488"/>
      <c r="AI425" s="488"/>
      <c r="AJ425" s="488"/>
      <c r="AK425" s="488"/>
      <c r="AL425" s="488"/>
      <c r="AM425" s="488"/>
      <c r="AN425" s="488"/>
      <c r="AO425" s="488"/>
      <c r="AP425" s="488"/>
      <c r="AQ425" s="488"/>
      <c r="AR425" s="488"/>
      <c r="AS425" s="488"/>
      <c r="AT425" s="488"/>
      <c r="AU425" s="488"/>
      <c r="AV425" s="488"/>
      <c r="AW425" s="488"/>
      <c r="AX425" s="488"/>
      <c r="AY425" s="488"/>
      <c r="AZ425" s="488"/>
      <c r="BA425" s="488"/>
      <c r="BB425" s="488"/>
      <c r="BC425" s="488"/>
      <c r="BD425" s="488"/>
      <c r="BE425" s="488"/>
      <c r="BF425" s="488"/>
      <c r="BG425" s="488"/>
      <c r="BH425" s="488"/>
      <c r="BI425" s="488"/>
      <c r="BJ425" s="488"/>
      <c r="BK425" s="488"/>
      <c r="BL425" s="488"/>
      <c r="BM425" s="488"/>
      <c r="BN425" s="488"/>
      <c r="BO425" s="488"/>
      <c r="BP425" s="488"/>
      <c r="BQ425" s="488"/>
      <c r="BR425" s="488"/>
      <c r="BS425" s="488"/>
      <c r="BT425" s="488"/>
      <c r="BU425" s="488"/>
      <c r="BV425" s="488"/>
      <c r="BW425" s="488"/>
      <c r="BX425" s="488"/>
      <c r="BY425" s="488"/>
      <c r="BZ425" s="488"/>
      <c r="CA425" s="488"/>
      <c r="CB425" s="488"/>
      <c r="CC425" s="488"/>
      <c r="CD425" s="488"/>
      <c r="CE425" s="488"/>
      <c r="CF425" s="488"/>
      <c r="CG425" s="488"/>
      <c r="CH425" s="488"/>
      <c r="CI425" s="488"/>
      <c r="CJ425" s="488"/>
      <c r="CK425" s="488"/>
      <c r="CL425" s="488"/>
      <c r="CM425" s="488"/>
      <c r="CN425" s="488"/>
      <c r="CO425" s="488"/>
      <c r="CP425" s="488"/>
      <c r="CQ425" s="488"/>
      <c r="CR425" s="488"/>
      <c r="CS425" s="488"/>
      <c r="CT425" s="488"/>
      <c r="CU425" s="488"/>
      <c r="CV425" s="488"/>
      <c r="CW425" s="488"/>
      <c r="CX425" s="488"/>
      <c r="CY425" s="488"/>
      <c r="CZ425" s="488"/>
      <c r="DA425" s="488"/>
      <c r="DB425" s="488"/>
      <c r="DC425" s="488"/>
      <c r="DD425" s="488"/>
      <c r="DE425" s="488"/>
      <c r="DF425" s="488"/>
      <c r="DG425" s="488"/>
      <c r="DH425" s="488"/>
      <c r="DI425" s="488"/>
      <c r="DJ425" s="488"/>
      <c r="DK425" s="488"/>
      <c r="DL425" s="488"/>
      <c r="DM425" s="488"/>
      <c r="DN425" s="488"/>
      <c r="DO425" s="488"/>
      <c r="DP425" s="488"/>
      <c r="DQ425" s="488"/>
      <c r="DR425" s="488"/>
      <c r="DS425" s="488"/>
      <c r="DT425" s="488"/>
      <c r="DU425" s="488"/>
      <c r="DV425" s="488"/>
      <c r="DW425" s="488"/>
      <c r="DX425" s="488"/>
      <c r="DY425" s="488"/>
      <c r="DZ425" s="488"/>
      <c r="EA425" s="488"/>
      <c r="EB425" s="488"/>
      <c r="EC425" s="488"/>
      <c r="ED425" s="488"/>
      <c r="EE425" s="488"/>
      <c r="EF425" s="488"/>
      <c r="EG425" s="488"/>
      <c r="EH425" s="489"/>
    </row>
    <row r="426" spans="1:138" s="490" customFormat="1" ht="18" customHeight="1">
      <c r="A426" s="628">
        <v>418</v>
      </c>
      <c r="B426" s="470" t="s">
        <v>2046</v>
      </c>
      <c r="C426" s="468" t="s">
        <v>648</v>
      </c>
      <c r="D426" s="469">
        <v>1800</v>
      </c>
      <c r="E426" s="381" t="s">
        <v>2060</v>
      </c>
      <c r="F426" s="369" t="s">
        <v>2061</v>
      </c>
      <c r="G426" s="381" t="s">
        <v>2062</v>
      </c>
      <c r="H426" s="470" t="s">
        <v>979</v>
      </c>
      <c r="I426" s="468"/>
      <c r="J426" s="468"/>
      <c r="K426" s="471"/>
      <c r="L426" s="468"/>
      <c r="M426" s="488"/>
      <c r="N426" s="488"/>
      <c r="O426" s="488"/>
      <c r="P426" s="488"/>
      <c r="Q426" s="488"/>
      <c r="R426" s="488"/>
      <c r="S426" s="488"/>
      <c r="T426" s="488"/>
      <c r="U426" s="488"/>
      <c r="V426" s="488"/>
      <c r="W426" s="488"/>
      <c r="X426" s="488"/>
      <c r="Y426" s="488"/>
      <c r="Z426" s="488"/>
      <c r="AA426" s="488"/>
      <c r="AB426" s="488"/>
      <c r="AC426" s="488"/>
      <c r="AD426" s="488"/>
      <c r="AE426" s="488"/>
      <c r="AF426" s="488"/>
      <c r="AG426" s="488"/>
      <c r="AH426" s="488"/>
      <c r="AI426" s="488"/>
      <c r="AJ426" s="488"/>
      <c r="AK426" s="488"/>
      <c r="AL426" s="488"/>
      <c r="AM426" s="488"/>
      <c r="AN426" s="488"/>
      <c r="AO426" s="488"/>
      <c r="AP426" s="488"/>
      <c r="AQ426" s="488"/>
      <c r="AR426" s="488"/>
      <c r="AS426" s="488"/>
      <c r="AT426" s="488"/>
      <c r="AU426" s="488"/>
      <c r="AV426" s="488"/>
      <c r="AW426" s="488"/>
      <c r="AX426" s="488"/>
      <c r="AY426" s="488"/>
      <c r="AZ426" s="488"/>
      <c r="BA426" s="488"/>
      <c r="BB426" s="488"/>
      <c r="BC426" s="488"/>
      <c r="BD426" s="488"/>
      <c r="BE426" s="488"/>
      <c r="BF426" s="488"/>
      <c r="BG426" s="488"/>
      <c r="BH426" s="488"/>
      <c r="BI426" s="488"/>
      <c r="BJ426" s="488"/>
      <c r="BK426" s="488"/>
      <c r="BL426" s="488"/>
      <c r="BM426" s="488"/>
      <c r="BN426" s="488"/>
      <c r="BO426" s="488"/>
      <c r="BP426" s="488"/>
      <c r="BQ426" s="488"/>
      <c r="BR426" s="488"/>
      <c r="BS426" s="488"/>
      <c r="BT426" s="488"/>
      <c r="BU426" s="488"/>
      <c r="BV426" s="488"/>
      <c r="BW426" s="488"/>
      <c r="BX426" s="488"/>
      <c r="BY426" s="488"/>
      <c r="BZ426" s="488"/>
      <c r="CA426" s="488"/>
      <c r="CB426" s="488"/>
      <c r="CC426" s="488"/>
      <c r="CD426" s="488"/>
      <c r="CE426" s="488"/>
      <c r="CF426" s="488"/>
      <c r="CG426" s="488"/>
      <c r="CH426" s="488"/>
      <c r="CI426" s="488"/>
      <c r="CJ426" s="488"/>
      <c r="CK426" s="488"/>
      <c r="CL426" s="488"/>
      <c r="CM426" s="488"/>
      <c r="CN426" s="488"/>
      <c r="CO426" s="488"/>
      <c r="CP426" s="488"/>
      <c r="CQ426" s="488"/>
      <c r="CR426" s="488"/>
      <c r="CS426" s="488"/>
      <c r="CT426" s="488"/>
      <c r="CU426" s="488"/>
      <c r="CV426" s="488"/>
      <c r="CW426" s="488"/>
      <c r="CX426" s="488"/>
      <c r="CY426" s="488"/>
      <c r="CZ426" s="488"/>
      <c r="DA426" s="488"/>
      <c r="DB426" s="488"/>
      <c r="DC426" s="488"/>
      <c r="DD426" s="488"/>
      <c r="DE426" s="488"/>
      <c r="DF426" s="488"/>
      <c r="DG426" s="488"/>
      <c r="DH426" s="488"/>
      <c r="DI426" s="488"/>
      <c r="DJ426" s="488"/>
      <c r="DK426" s="488"/>
      <c r="DL426" s="488"/>
      <c r="DM426" s="488"/>
      <c r="DN426" s="488"/>
      <c r="DO426" s="488"/>
      <c r="DP426" s="488"/>
      <c r="DQ426" s="488"/>
      <c r="DR426" s="488"/>
      <c r="DS426" s="488"/>
      <c r="DT426" s="488"/>
      <c r="DU426" s="488"/>
      <c r="DV426" s="488"/>
      <c r="DW426" s="488"/>
      <c r="DX426" s="488"/>
      <c r="DY426" s="488"/>
      <c r="DZ426" s="488"/>
      <c r="EA426" s="488"/>
      <c r="EB426" s="488"/>
      <c r="EC426" s="488"/>
      <c r="ED426" s="488"/>
      <c r="EE426" s="488"/>
      <c r="EF426" s="488"/>
      <c r="EG426" s="488"/>
      <c r="EH426" s="489"/>
    </row>
    <row r="427" spans="1:138" s="490" customFormat="1" ht="18" customHeight="1">
      <c r="A427" s="628">
        <v>419</v>
      </c>
      <c r="B427" s="470" t="s">
        <v>2046</v>
      </c>
      <c r="C427" s="468" t="s">
        <v>648</v>
      </c>
      <c r="D427" s="469">
        <v>15000</v>
      </c>
      <c r="E427" s="381" t="s">
        <v>2063</v>
      </c>
      <c r="F427" s="369" t="s">
        <v>2064</v>
      </c>
      <c r="G427" s="381" t="s">
        <v>2065</v>
      </c>
      <c r="H427" s="470" t="s">
        <v>983</v>
      </c>
      <c r="I427" s="468"/>
      <c r="J427" s="468"/>
      <c r="K427" s="471"/>
      <c r="L427" s="468"/>
      <c r="M427" s="488"/>
      <c r="N427" s="488"/>
      <c r="O427" s="488"/>
      <c r="P427" s="488"/>
      <c r="Q427" s="488"/>
      <c r="R427" s="488"/>
      <c r="S427" s="488"/>
      <c r="T427" s="488"/>
      <c r="U427" s="488"/>
      <c r="V427" s="488"/>
      <c r="W427" s="488"/>
      <c r="X427" s="488"/>
      <c r="Y427" s="488"/>
      <c r="Z427" s="488"/>
      <c r="AA427" s="488"/>
      <c r="AB427" s="488"/>
      <c r="AC427" s="488"/>
      <c r="AD427" s="488"/>
      <c r="AE427" s="488"/>
      <c r="AF427" s="488"/>
      <c r="AG427" s="488"/>
      <c r="AH427" s="488"/>
      <c r="AI427" s="488"/>
      <c r="AJ427" s="488"/>
      <c r="AK427" s="488"/>
      <c r="AL427" s="488"/>
      <c r="AM427" s="488"/>
      <c r="AN427" s="488"/>
      <c r="AO427" s="488"/>
      <c r="AP427" s="488"/>
      <c r="AQ427" s="488"/>
      <c r="AR427" s="488"/>
      <c r="AS427" s="488"/>
      <c r="AT427" s="488"/>
      <c r="AU427" s="488"/>
      <c r="AV427" s="488"/>
      <c r="AW427" s="488"/>
      <c r="AX427" s="488"/>
      <c r="AY427" s="488"/>
      <c r="AZ427" s="488"/>
      <c r="BA427" s="488"/>
      <c r="BB427" s="488"/>
      <c r="BC427" s="488"/>
      <c r="BD427" s="488"/>
      <c r="BE427" s="488"/>
      <c r="BF427" s="488"/>
      <c r="BG427" s="488"/>
      <c r="BH427" s="488"/>
      <c r="BI427" s="488"/>
      <c r="BJ427" s="488"/>
      <c r="BK427" s="488"/>
      <c r="BL427" s="488"/>
      <c r="BM427" s="488"/>
      <c r="BN427" s="488"/>
      <c r="BO427" s="488"/>
      <c r="BP427" s="488"/>
      <c r="BQ427" s="488"/>
      <c r="BR427" s="488"/>
      <c r="BS427" s="488"/>
      <c r="BT427" s="488"/>
      <c r="BU427" s="488"/>
      <c r="BV427" s="488"/>
      <c r="BW427" s="488"/>
      <c r="BX427" s="488"/>
      <c r="BY427" s="488"/>
      <c r="BZ427" s="488"/>
      <c r="CA427" s="488"/>
      <c r="CB427" s="488"/>
      <c r="CC427" s="488"/>
      <c r="CD427" s="488"/>
      <c r="CE427" s="488"/>
      <c r="CF427" s="488"/>
      <c r="CG427" s="488"/>
      <c r="CH427" s="488"/>
      <c r="CI427" s="488"/>
      <c r="CJ427" s="488"/>
      <c r="CK427" s="488"/>
      <c r="CL427" s="488"/>
      <c r="CM427" s="488"/>
      <c r="CN427" s="488"/>
      <c r="CO427" s="488"/>
      <c r="CP427" s="488"/>
      <c r="CQ427" s="488"/>
      <c r="CR427" s="488"/>
      <c r="CS427" s="488"/>
      <c r="CT427" s="488"/>
      <c r="CU427" s="488"/>
      <c r="CV427" s="488"/>
      <c r="CW427" s="488"/>
      <c r="CX427" s="488"/>
      <c r="CY427" s="488"/>
      <c r="CZ427" s="488"/>
      <c r="DA427" s="488"/>
      <c r="DB427" s="488"/>
      <c r="DC427" s="488"/>
      <c r="DD427" s="488"/>
      <c r="DE427" s="488"/>
      <c r="DF427" s="488"/>
      <c r="DG427" s="488"/>
      <c r="DH427" s="488"/>
      <c r="DI427" s="488"/>
      <c r="DJ427" s="488"/>
      <c r="DK427" s="488"/>
      <c r="DL427" s="488"/>
      <c r="DM427" s="488"/>
      <c r="DN427" s="488"/>
      <c r="DO427" s="488"/>
      <c r="DP427" s="488"/>
      <c r="DQ427" s="488"/>
      <c r="DR427" s="488"/>
      <c r="DS427" s="488"/>
      <c r="DT427" s="488"/>
      <c r="DU427" s="488"/>
      <c r="DV427" s="488"/>
      <c r="DW427" s="488"/>
      <c r="DX427" s="488"/>
      <c r="DY427" s="488"/>
      <c r="DZ427" s="488"/>
      <c r="EA427" s="488"/>
      <c r="EB427" s="488"/>
      <c r="EC427" s="488"/>
      <c r="ED427" s="488"/>
      <c r="EE427" s="488"/>
      <c r="EF427" s="488"/>
      <c r="EG427" s="488"/>
      <c r="EH427" s="489"/>
    </row>
    <row r="428" spans="1:138" s="490" customFormat="1" ht="18" customHeight="1">
      <c r="A428" s="628">
        <v>420</v>
      </c>
      <c r="B428" s="470" t="s">
        <v>2046</v>
      </c>
      <c r="C428" s="468" t="s">
        <v>648</v>
      </c>
      <c r="D428" s="469">
        <v>30000</v>
      </c>
      <c r="E428" s="381" t="s">
        <v>2066</v>
      </c>
      <c r="F428" s="369" t="s">
        <v>2067</v>
      </c>
      <c r="G428" s="381" t="s">
        <v>2068</v>
      </c>
      <c r="H428" s="470" t="s">
        <v>979</v>
      </c>
      <c r="I428" s="468"/>
      <c r="J428" s="468"/>
      <c r="K428" s="471"/>
      <c r="L428" s="468"/>
      <c r="M428" s="488"/>
      <c r="N428" s="488"/>
      <c r="O428" s="488"/>
      <c r="P428" s="488"/>
      <c r="Q428" s="488"/>
      <c r="R428" s="488"/>
      <c r="S428" s="488"/>
      <c r="T428" s="488"/>
      <c r="U428" s="488"/>
      <c r="V428" s="488"/>
      <c r="W428" s="488"/>
      <c r="X428" s="488"/>
      <c r="Y428" s="488"/>
      <c r="Z428" s="488"/>
      <c r="AA428" s="488"/>
      <c r="AB428" s="488"/>
      <c r="AC428" s="488"/>
      <c r="AD428" s="488"/>
      <c r="AE428" s="488"/>
      <c r="AF428" s="488"/>
      <c r="AG428" s="488"/>
      <c r="AH428" s="488"/>
      <c r="AI428" s="488"/>
      <c r="AJ428" s="488"/>
      <c r="AK428" s="488"/>
      <c r="AL428" s="488"/>
      <c r="AM428" s="488"/>
      <c r="AN428" s="488"/>
      <c r="AO428" s="488"/>
      <c r="AP428" s="488"/>
      <c r="AQ428" s="488"/>
      <c r="AR428" s="488"/>
      <c r="AS428" s="488"/>
      <c r="AT428" s="488"/>
      <c r="AU428" s="488"/>
      <c r="AV428" s="488"/>
      <c r="AW428" s="488"/>
      <c r="AX428" s="488"/>
      <c r="AY428" s="488"/>
      <c r="AZ428" s="488"/>
      <c r="BA428" s="488"/>
      <c r="BB428" s="488"/>
      <c r="BC428" s="488"/>
      <c r="BD428" s="488"/>
      <c r="BE428" s="488"/>
      <c r="BF428" s="488"/>
      <c r="BG428" s="488"/>
      <c r="BH428" s="488"/>
      <c r="BI428" s="488"/>
      <c r="BJ428" s="488"/>
      <c r="BK428" s="488"/>
      <c r="BL428" s="488"/>
      <c r="BM428" s="488"/>
      <c r="BN428" s="488"/>
      <c r="BO428" s="488"/>
      <c r="BP428" s="488"/>
      <c r="BQ428" s="488"/>
      <c r="BR428" s="488"/>
      <c r="BS428" s="488"/>
      <c r="BT428" s="488"/>
      <c r="BU428" s="488"/>
      <c r="BV428" s="488"/>
      <c r="BW428" s="488"/>
      <c r="BX428" s="488"/>
      <c r="BY428" s="488"/>
      <c r="BZ428" s="488"/>
      <c r="CA428" s="488"/>
      <c r="CB428" s="488"/>
      <c r="CC428" s="488"/>
      <c r="CD428" s="488"/>
      <c r="CE428" s="488"/>
      <c r="CF428" s="488"/>
      <c r="CG428" s="488"/>
      <c r="CH428" s="488"/>
      <c r="CI428" s="488"/>
      <c r="CJ428" s="488"/>
      <c r="CK428" s="488"/>
      <c r="CL428" s="488"/>
      <c r="CM428" s="488"/>
      <c r="CN428" s="488"/>
      <c r="CO428" s="488"/>
      <c r="CP428" s="488"/>
      <c r="CQ428" s="488"/>
      <c r="CR428" s="488"/>
      <c r="CS428" s="488"/>
      <c r="CT428" s="488"/>
      <c r="CU428" s="488"/>
      <c r="CV428" s="488"/>
      <c r="CW428" s="488"/>
      <c r="CX428" s="488"/>
      <c r="CY428" s="488"/>
      <c r="CZ428" s="488"/>
      <c r="DA428" s="488"/>
      <c r="DB428" s="488"/>
      <c r="DC428" s="488"/>
      <c r="DD428" s="488"/>
      <c r="DE428" s="488"/>
      <c r="DF428" s="488"/>
      <c r="DG428" s="488"/>
      <c r="DH428" s="488"/>
      <c r="DI428" s="488"/>
      <c r="DJ428" s="488"/>
      <c r="DK428" s="488"/>
      <c r="DL428" s="488"/>
      <c r="DM428" s="488"/>
      <c r="DN428" s="488"/>
      <c r="DO428" s="488"/>
      <c r="DP428" s="488"/>
      <c r="DQ428" s="488"/>
      <c r="DR428" s="488"/>
      <c r="DS428" s="488"/>
      <c r="DT428" s="488"/>
      <c r="DU428" s="488"/>
      <c r="DV428" s="488"/>
      <c r="DW428" s="488"/>
      <c r="DX428" s="488"/>
      <c r="DY428" s="488"/>
      <c r="DZ428" s="488"/>
      <c r="EA428" s="488"/>
      <c r="EB428" s="488"/>
      <c r="EC428" s="488"/>
      <c r="ED428" s="488"/>
      <c r="EE428" s="488"/>
      <c r="EF428" s="488"/>
      <c r="EG428" s="488"/>
      <c r="EH428" s="489"/>
    </row>
    <row r="429" spans="1:138" s="490" customFormat="1" ht="18" customHeight="1">
      <c r="A429" s="628">
        <v>421</v>
      </c>
      <c r="B429" s="470" t="s">
        <v>2046</v>
      </c>
      <c r="C429" s="468" t="s">
        <v>648</v>
      </c>
      <c r="D429" s="469">
        <v>10000</v>
      </c>
      <c r="E429" s="381" t="s">
        <v>2069</v>
      </c>
      <c r="F429" s="369" t="s">
        <v>2070</v>
      </c>
      <c r="G429" s="381" t="s">
        <v>2071</v>
      </c>
      <c r="H429" s="470" t="s">
        <v>1001</v>
      </c>
      <c r="I429" s="468"/>
      <c r="J429" s="468"/>
      <c r="K429" s="471"/>
      <c r="L429" s="468"/>
      <c r="M429" s="488"/>
      <c r="N429" s="488"/>
      <c r="O429" s="488"/>
      <c r="P429" s="488"/>
      <c r="Q429" s="488"/>
      <c r="R429" s="488"/>
      <c r="S429" s="488"/>
      <c r="T429" s="488"/>
      <c r="U429" s="488"/>
      <c r="V429" s="488"/>
      <c r="W429" s="488"/>
      <c r="X429" s="488"/>
      <c r="Y429" s="488"/>
      <c r="Z429" s="488"/>
      <c r="AA429" s="488"/>
      <c r="AB429" s="488"/>
      <c r="AC429" s="488"/>
      <c r="AD429" s="488"/>
      <c r="AE429" s="488"/>
      <c r="AF429" s="488"/>
      <c r="AG429" s="488"/>
      <c r="AH429" s="488"/>
      <c r="AI429" s="488"/>
      <c r="AJ429" s="488"/>
      <c r="AK429" s="488"/>
      <c r="AL429" s="488"/>
      <c r="AM429" s="488"/>
      <c r="AN429" s="488"/>
      <c r="AO429" s="488"/>
      <c r="AP429" s="488"/>
      <c r="AQ429" s="488"/>
      <c r="AR429" s="488"/>
      <c r="AS429" s="488"/>
      <c r="AT429" s="488"/>
      <c r="AU429" s="488"/>
      <c r="AV429" s="488"/>
      <c r="AW429" s="488"/>
      <c r="AX429" s="488"/>
      <c r="AY429" s="488"/>
      <c r="AZ429" s="488"/>
      <c r="BA429" s="488"/>
      <c r="BB429" s="488"/>
      <c r="BC429" s="488"/>
      <c r="BD429" s="488"/>
      <c r="BE429" s="488"/>
      <c r="BF429" s="488"/>
      <c r="BG429" s="488"/>
      <c r="BH429" s="488"/>
      <c r="BI429" s="488"/>
      <c r="BJ429" s="488"/>
      <c r="BK429" s="488"/>
      <c r="BL429" s="488"/>
      <c r="BM429" s="488"/>
      <c r="BN429" s="488"/>
      <c r="BO429" s="488"/>
      <c r="BP429" s="488"/>
      <c r="BQ429" s="488"/>
      <c r="BR429" s="488"/>
      <c r="BS429" s="488"/>
      <c r="BT429" s="488"/>
      <c r="BU429" s="488"/>
      <c r="BV429" s="488"/>
      <c r="BW429" s="488"/>
      <c r="BX429" s="488"/>
      <c r="BY429" s="488"/>
      <c r="BZ429" s="488"/>
      <c r="CA429" s="488"/>
      <c r="CB429" s="488"/>
      <c r="CC429" s="488"/>
      <c r="CD429" s="488"/>
      <c r="CE429" s="488"/>
      <c r="CF429" s="488"/>
      <c r="CG429" s="488"/>
      <c r="CH429" s="488"/>
      <c r="CI429" s="488"/>
      <c r="CJ429" s="488"/>
      <c r="CK429" s="488"/>
      <c r="CL429" s="488"/>
      <c r="CM429" s="488"/>
      <c r="CN429" s="488"/>
      <c r="CO429" s="488"/>
      <c r="CP429" s="488"/>
      <c r="CQ429" s="488"/>
      <c r="CR429" s="488"/>
      <c r="CS429" s="488"/>
      <c r="CT429" s="488"/>
      <c r="CU429" s="488"/>
      <c r="CV429" s="488"/>
      <c r="CW429" s="488"/>
      <c r="CX429" s="488"/>
      <c r="CY429" s="488"/>
      <c r="CZ429" s="488"/>
      <c r="DA429" s="488"/>
      <c r="DB429" s="488"/>
      <c r="DC429" s="488"/>
      <c r="DD429" s="488"/>
      <c r="DE429" s="488"/>
      <c r="DF429" s="488"/>
      <c r="DG429" s="488"/>
      <c r="DH429" s="488"/>
      <c r="DI429" s="488"/>
      <c r="DJ429" s="488"/>
      <c r="DK429" s="488"/>
      <c r="DL429" s="488"/>
      <c r="DM429" s="488"/>
      <c r="DN429" s="488"/>
      <c r="DO429" s="488"/>
      <c r="DP429" s="488"/>
      <c r="DQ429" s="488"/>
      <c r="DR429" s="488"/>
      <c r="DS429" s="488"/>
      <c r="DT429" s="488"/>
      <c r="DU429" s="488"/>
      <c r="DV429" s="488"/>
      <c r="DW429" s="488"/>
      <c r="DX429" s="488"/>
      <c r="DY429" s="488"/>
      <c r="DZ429" s="488"/>
      <c r="EA429" s="488"/>
      <c r="EB429" s="488"/>
      <c r="EC429" s="488"/>
      <c r="ED429" s="488"/>
      <c r="EE429" s="488"/>
      <c r="EF429" s="488"/>
      <c r="EG429" s="488"/>
      <c r="EH429" s="489"/>
    </row>
    <row r="430" spans="1:138" s="490" customFormat="1" ht="18" customHeight="1">
      <c r="A430" s="628">
        <v>422</v>
      </c>
      <c r="B430" s="470" t="s">
        <v>2072</v>
      </c>
      <c r="C430" s="468" t="s">
        <v>648</v>
      </c>
      <c r="D430" s="469">
        <v>2000</v>
      </c>
      <c r="E430" s="381" t="s">
        <v>1315</v>
      </c>
      <c r="F430" s="369" t="s">
        <v>1316</v>
      </c>
      <c r="G430" s="381" t="s">
        <v>1317</v>
      </c>
      <c r="H430" s="470" t="s">
        <v>983</v>
      </c>
      <c r="I430" s="468"/>
      <c r="J430" s="468"/>
      <c r="K430" s="471"/>
      <c r="L430" s="468"/>
      <c r="M430" s="488"/>
      <c r="N430" s="488"/>
      <c r="O430" s="488"/>
      <c r="P430" s="488"/>
      <c r="Q430" s="488"/>
      <c r="R430" s="488"/>
      <c r="S430" s="488"/>
      <c r="T430" s="488"/>
      <c r="U430" s="488"/>
      <c r="V430" s="488"/>
      <c r="W430" s="488"/>
      <c r="X430" s="488"/>
      <c r="Y430" s="488"/>
      <c r="Z430" s="488"/>
      <c r="AA430" s="488"/>
      <c r="AB430" s="488"/>
      <c r="AC430" s="488"/>
      <c r="AD430" s="488"/>
      <c r="AE430" s="488"/>
      <c r="AF430" s="488"/>
      <c r="AG430" s="488"/>
      <c r="AH430" s="488"/>
      <c r="AI430" s="488"/>
      <c r="AJ430" s="488"/>
      <c r="AK430" s="488"/>
      <c r="AL430" s="488"/>
      <c r="AM430" s="488"/>
      <c r="AN430" s="488"/>
      <c r="AO430" s="488"/>
      <c r="AP430" s="488"/>
      <c r="AQ430" s="488"/>
      <c r="AR430" s="488"/>
      <c r="AS430" s="488"/>
      <c r="AT430" s="488"/>
      <c r="AU430" s="488"/>
      <c r="AV430" s="488"/>
      <c r="AW430" s="488"/>
      <c r="AX430" s="488"/>
      <c r="AY430" s="488"/>
      <c r="AZ430" s="488"/>
      <c r="BA430" s="488"/>
      <c r="BB430" s="488"/>
      <c r="BC430" s="488"/>
      <c r="BD430" s="488"/>
      <c r="BE430" s="488"/>
      <c r="BF430" s="488"/>
      <c r="BG430" s="488"/>
      <c r="BH430" s="488"/>
      <c r="BI430" s="488"/>
      <c r="BJ430" s="488"/>
      <c r="BK430" s="488"/>
      <c r="BL430" s="488"/>
      <c r="BM430" s="488"/>
      <c r="BN430" s="488"/>
      <c r="BO430" s="488"/>
      <c r="BP430" s="488"/>
      <c r="BQ430" s="488"/>
      <c r="BR430" s="488"/>
      <c r="BS430" s="488"/>
      <c r="BT430" s="488"/>
      <c r="BU430" s="488"/>
      <c r="BV430" s="488"/>
      <c r="BW430" s="488"/>
      <c r="BX430" s="488"/>
      <c r="BY430" s="488"/>
      <c r="BZ430" s="488"/>
      <c r="CA430" s="488"/>
      <c r="CB430" s="488"/>
      <c r="CC430" s="488"/>
      <c r="CD430" s="488"/>
      <c r="CE430" s="488"/>
      <c r="CF430" s="488"/>
      <c r="CG430" s="488"/>
      <c r="CH430" s="488"/>
      <c r="CI430" s="488"/>
      <c r="CJ430" s="488"/>
      <c r="CK430" s="488"/>
      <c r="CL430" s="488"/>
      <c r="CM430" s="488"/>
      <c r="CN430" s="488"/>
      <c r="CO430" s="488"/>
      <c r="CP430" s="488"/>
      <c r="CQ430" s="488"/>
      <c r="CR430" s="488"/>
      <c r="CS430" s="488"/>
      <c r="CT430" s="488"/>
      <c r="CU430" s="488"/>
      <c r="CV430" s="488"/>
      <c r="CW430" s="488"/>
      <c r="CX430" s="488"/>
      <c r="CY430" s="488"/>
      <c r="CZ430" s="488"/>
      <c r="DA430" s="488"/>
      <c r="DB430" s="488"/>
      <c r="DC430" s="488"/>
      <c r="DD430" s="488"/>
      <c r="DE430" s="488"/>
      <c r="DF430" s="488"/>
      <c r="DG430" s="488"/>
      <c r="DH430" s="488"/>
      <c r="DI430" s="488"/>
      <c r="DJ430" s="488"/>
      <c r="DK430" s="488"/>
      <c r="DL430" s="488"/>
      <c r="DM430" s="488"/>
      <c r="DN430" s="488"/>
      <c r="DO430" s="488"/>
      <c r="DP430" s="488"/>
      <c r="DQ430" s="488"/>
      <c r="DR430" s="488"/>
      <c r="DS430" s="488"/>
      <c r="DT430" s="488"/>
      <c r="DU430" s="488"/>
      <c r="DV430" s="488"/>
      <c r="DW430" s="488"/>
      <c r="DX430" s="488"/>
      <c r="DY430" s="488"/>
      <c r="DZ430" s="488"/>
      <c r="EA430" s="488"/>
      <c r="EB430" s="488"/>
      <c r="EC430" s="488"/>
      <c r="ED430" s="488"/>
      <c r="EE430" s="488"/>
      <c r="EF430" s="488"/>
      <c r="EG430" s="488"/>
      <c r="EH430" s="489"/>
    </row>
    <row r="431" spans="1:138" s="490" customFormat="1" ht="18" customHeight="1">
      <c r="A431" s="628">
        <v>423</v>
      </c>
      <c r="B431" s="470" t="s">
        <v>2072</v>
      </c>
      <c r="C431" s="468" t="s">
        <v>648</v>
      </c>
      <c r="D431" s="469">
        <v>5000</v>
      </c>
      <c r="E431" s="381" t="s">
        <v>2073</v>
      </c>
      <c r="F431" s="369" t="s">
        <v>2074</v>
      </c>
      <c r="G431" s="381" t="s">
        <v>2075</v>
      </c>
      <c r="H431" s="470" t="s">
        <v>983</v>
      </c>
      <c r="I431" s="468"/>
      <c r="J431" s="468"/>
      <c r="K431" s="471"/>
      <c r="L431" s="468"/>
      <c r="M431" s="488"/>
      <c r="N431" s="488"/>
      <c r="O431" s="488"/>
      <c r="P431" s="488"/>
      <c r="Q431" s="488"/>
      <c r="R431" s="488"/>
      <c r="S431" s="488"/>
      <c r="T431" s="488"/>
      <c r="U431" s="488"/>
      <c r="V431" s="488"/>
      <c r="W431" s="488"/>
      <c r="X431" s="488"/>
      <c r="Y431" s="488"/>
      <c r="Z431" s="488"/>
      <c r="AA431" s="488"/>
      <c r="AB431" s="488"/>
      <c r="AC431" s="488"/>
      <c r="AD431" s="488"/>
      <c r="AE431" s="488"/>
      <c r="AF431" s="488"/>
      <c r="AG431" s="488"/>
      <c r="AH431" s="488"/>
      <c r="AI431" s="488"/>
      <c r="AJ431" s="488"/>
      <c r="AK431" s="488"/>
      <c r="AL431" s="488"/>
      <c r="AM431" s="488"/>
      <c r="AN431" s="488"/>
      <c r="AO431" s="488"/>
      <c r="AP431" s="488"/>
      <c r="AQ431" s="488"/>
      <c r="AR431" s="488"/>
      <c r="AS431" s="488"/>
      <c r="AT431" s="488"/>
      <c r="AU431" s="488"/>
      <c r="AV431" s="488"/>
      <c r="AW431" s="488"/>
      <c r="AX431" s="488"/>
      <c r="AY431" s="488"/>
      <c r="AZ431" s="488"/>
      <c r="BA431" s="488"/>
      <c r="BB431" s="488"/>
      <c r="BC431" s="488"/>
      <c r="BD431" s="488"/>
      <c r="BE431" s="488"/>
      <c r="BF431" s="488"/>
      <c r="BG431" s="488"/>
      <c r="BH431" s="488"/>
      <c r="BI431" s="488"/>
      <c r="BJ431" s="488"/>
      <c r="BK431" s="488"/>
      <c r="BL431" s="488"/>
      <c r="BM431" s="488"/>
      <c r="BN431" s="488"/>
      <c r="BO431" s="488"/>
      <c r="BP431" s="488"/>
      <c r="BQ431" s="488"/>
      <c r="BR431" s="488"/>
      <c r="BS431" s="488"/>
      <c r="BT431" s="488"/>
      <c r="BU431" s="488"/>
      <c r="BV431" s="488"/>
      <c r="BW431" s="488"/>
      <c r="BX431" s="488"/>
      <c r="BY431" s="488"/>
      <c r="BZ431" s="488"/>
      <c r="CA431" s="488"/>
      <c r="CB431" s="488"/>
      <c r="CC431" s="488"/>
      <c r="CD431" s="488"/>
      <c r="CE431" s="488"/>
      <c r="CF431" s="488"/>
      <c r="CG431" s="488"/>
      <c r="CH431" s="488"/>
      <c r="CI431" s="488"/>
      <c r="CJ431" s="488"/>
      <c r="CK431" s="488"/>
      <c r="CL431" s="488"/>
      <c r="CM431" s="488"/>
      <c r="CN431" s="488"/>
      <c r="CO431" s="488"/>
      <c r="CP431" s="488"/>
      <c r="CQ431" s="488"/>
      <c r="CR431" s="488"/>
      <c r="CS431" s="488"/>
      <c r="CT431" s="488"/>
      <c r="CU431" s="488"/>
      <c r="CV431" s="488"/>
      <c r="CW431" s="488"/>
      <c r="CX431" s="488"/>
      <c r="CY431" s="488"/>
      <c r="CZ431" s="488"/>
      <c r="DA431" s="488"/>
      <c r="DB431" s="488"/>
      <c r="DC431" s="488"/>
      <c r="DD431" s="488"/>
      <c r="DE431" s="488"/>
      <c r="DF431" s="488"/>
      <c r="DG431" s="488"/>
      <c r="DH431" s="488"/>
      <c r="DI431" s="488"/>
      <c r="DJ431" s="488"/>
      <c r="DK431" s="488"/>
      <c r="DL431" s="488"/>
      <c r="DM431" s="488"/>
      <c r="DN431" s="488"/>
      <c r="DO431" s="488"/>
      <c r="DP431" s="488"/>
      <c r="DQ431" s="488"/>
      <c r="DR431" s="488"/>
      <c r="DS431" s="488"/>
      <c r="DT431" s="488"/>
      <c r="DU431" s="488"/>
      <c r="DV431" s="488"/>
      <c r="DW431" s="488"/>
      <c r="DX431" s="488"/>
      <c r="DY431" s="488"/>
      <c r="DZ431" s="488"/>
      <c r="EA431" s="488"/>
      <c r="EB431" s="488"/>
      <c r="EC431" s="488"/>
      <c r="ED431" s="488"/>
      <c r="EE431" s="488"/>
      <c r="EF431" s="488"/>
      <c r="EG431" s="488"/>
      <c r="EH431" s="489"/>
    </row>
    <row r="432" spans="1:138" s="490" customFormat="1" ht="18" customHeight="1">
      <c r="A432" s="628">
        <v>424</v>
      </c>
      <c r="B432" s="470" t="s">
        <v>2072</v>
      </c>
      <c r="C432" s="468" t="s">
        <v>648</v>
      </c>
      <c r="D432" s="469">
        <v>3000</v>
      </c>
      <c r="E432" s="381" t="s">
        <v>2076</v>
      </c>
      <c r="F432" s="369" t="s">
        <v>1087</v>
      </c>
      <c r="G432" s="381" t="s">
        <v>1088</v>
      </c>
      <c r="H432" s="470" t="s">
        <v>983</v>
      </c>
      <c r="I432" s="468"/>
      <c r="J432" s="468"/>
      <c r="K432" s="471"/>
      <c r="L432" s="468"/>
      <c r="M432" s="488"/>
      <c r="N432" s="488"/>
      <c r="O432" s="488"/>
      <c r="P432" s="488"/>
      <c r="Q432" s="488"/>
      <c r="R432" s="488"/>
      <c r="S432" s="488"/>
      <c r="T432" s="488"/>
      <c r="U432" s="488"/>
      <c r="V432" s="488"/>
      <c r="W432" s="488"/>
      <c r="X432" s="488"/>
      <c r="Y432" s="488"/>
      <c r="Z432" s="488"/>
      <c r="AA432" s="488"/>
      <c r="AB432" s="488"/>
      <c r="AC432" s="488"/>
      <c r="AD432" s="488"/>
      <c r="AE432" s="488"/>
      <c r="AF432" s="488"/>
      <c r="AG432" s="488"/>
      <c r="AH432" s="488"/>
      <c r="AI432" s="488"/>
      <c r="AJ432" s="488"/>
      <c r="AK432" s="488"/>
      <c r="AL432" s="488"/>
      <c r="AM432" s="488"/>
      <c r="AN432" s="488"/>
      <c r="AO432" s="488"/>
      <c r="AP432" s="488"/>
      <c r="AQ432" s="488"/>
      <c r="AR432" s="488"/>
      <c r="AS432" s="488"/>
      <c r="AT432" s="488"/>
      <c r="AU432" s="488"/>
      <c r="AV432" s="488"/>
      <c r="AW432" s="488"/>
      <c r="AX432" s="488"/>
      <c r="AY432" s="488"/>
      <c r="AZ432" s="488"/>
      <c r="BA432" s="488"/>
      <c r="BB432" s="488"/>
      <c r="BC432" s="488"/>
      <c r="BD432" s="488"/>
      <c r="BE432" s="488"/>
      <c r="BF432" s="488"/>
      <c r="BG432" s="488"/>
      <c r="BH432" s="488"/>
      <c r="BI432" s="488"/>
      <c r="BJ432" s="488"/>
      <c r="BK432" s="488"/>
      <c r="BL432" s="488"/>
      <c r="BM432" s="488"/>
      <c r="BN432" s="488"/>
      <c r="BO432" s="488"/>
      <c r="BP432" s="488"/>
      <c r="BQ432" s="488"/>
      <c r="BR432" s="488"/>
      <c r="BS432" s="488"/>
      <c r="BT432" s="488"/>
      <c r="BU432" s="488"/>
      <c r="BV432" s="488"/>
      <c r="BW432" s="488"/>
      <c r="BX432" s="488"/>
      <c r="BY432" s="488"/>
      <c r="BZ432" s="488"/>
      <c r="CA432" s="488"/>
      <c r="CB432" s="488"/>
      <c r="CC432" s="488"/>
      <c r="CD432" s="488"/>
      <c r="CE432" s="488"/>
      <c r="CF432" s="488"/>
      <c r="CG432" s="488"/>
      <c r="CH432" s="488"/>
      <c r="CI432" s="488"/>
      <c r="CJ432" s="488"/>
      <c r="CK432" s="488"/>
      <c r="CL432" s="488"/>
      <c r="CM432" s="488"/>
      <c r="CN432" s="488"/>
      <c r="CO432" s="488"/>
      <c r="CP432" s="488"/>
      <c r="CQ432" s="488"/>
      <c r="CR432" s="488"/>
      <c r="CS432" s="488"/>
      <c r="CT432" s="488"/>
      <c r="CU432" s="488"/>
      <c r="CV432" s="488"/>
      <c r="CW432" s="488"/>
      <c r="CX432" s="488"/>
      <c r="CY432" s="488"/>
      <c r="CZ432" s="488"/>
      <c r="DA432" s="488"/>
      <c r="DB432" s="488"/>
      <c r="DC432" s="488"/>
      <c r="DD432" s="488"/>
      <c r="DE432" s="488"/>
      <c r="DF432" s="488"/>
      <c r="DG432" s="488"/>
      <c r="DH432" s="488"/>
      <c r="DI432" s="488"/>
      <c r="DJ432" s="488"/>
      <c r="DK432" s="488"/>
      <c r="DL432" s="488"/>
      <c r="DM432" s="488"/>
      <c r="DN432" s="488"/>
      <c r="DO432" s="488"/>
      <c r="DP432" s="488"/>
      <c r="DQ432" s="488"/>
      <c r="DR432" s="488"/>
      <c r="DS432" s="488"/>
      <c r="DT432" s="488"/>
      <c r="DU432" s="488"/>
      <c r="DV432" s="488"/>
      <c r="DW432" s="488"/>
      <c r="DX432" s="488"/>
      <c r="DY432" s="488"/>
      <c r="DZ432" s="488"/>
      <c r="EA432" s="488"/>
      <c r="EB432" s="488"/>
      <c r="EC432" s="488"/>
      <c r="ED432" s="488"/>
      <c r="EE432" s="488"/>
      <c r="EF432" s="488"/>
      <c r="EG432" s="488"/>
      <c r="EH432" s="489"/>
    </row>
    <row r="433" spans="1:138" s="490" customFormat="1" ht="18" customHeight="1">
      <c r="A433" s="628">
        <v>425</v>
      </c>
      <c r="B433" s="470" t="s">
        <v>2072</v>
      </c>
      <c r="C433" s="468" t="s">
        <v>648</v>
      </c>
      <c r="D433" s="469">
        <v>2500</v>
      </c>
      <c r="E433" s="381" t="s">
        <v>2077</v>
      </c>
      <c r="F433" s="369" t="s">
        <v>2078</v>
      </c>
      <c r="G433" s="381" t="s">
        <v>2079</v>
      </c>
      <c r="H433" s="470" t="s">
        <v>983</v>
      </c>
      <c r="I433" s="468"/>
      <c r="J433" s="468"/>
      <c r="K433" s="471"/>
      <c r="L433" s="468"/>
      <c r="M433" s="488"/>
      <c r="N433" s="488"/>
      <c r="O433" s="488"/>
      <c r="P433" s="488"/>
      <c r="Q433" s="488"/>
      <c r="R433" s="488"/>
      <c r="S433" s="488"/>
      <c r="T433" s="488"/>
      <c r="U433" s="488"/>
      <c r="V433" s="488"/>
      <c r="W433" s="488"/>
      <c r="X433" s="488"/>
      <c r="Y433" s="488"/>
      <c r="Z433" s="488"/>
      <c r="AA433" s="488"/>
      <c r="AB433" s="488"/>
      <c r="AC433" s="488"/>
      <c r="AD433" s="488"/>
      <c r="AE433" s="488"/>
      <c r="AF433" s="488"/>
      <c r="AG433" s="488"/>
      <c r="AH433" s="488"/>
      <c r="AI433" s="488"/>
      <c r="AJ433" s="488"/>
      <c r="AK433" s="488"/>
      <c r="AL433" s="488"/>
      <c r="AM433" s="488"/>
      <c r="AN433" s="488"/>
      <c r="AO433" s="488"/>
      <c r="AP433" s="488"/>
      <c r="AQ433" s="488"/>
      <c r="AR433" s="488"/>
      <c r="AS433" s="488"/>
      <c r="AT433" s="488"/>
      <c r="AU433" s="488"/>
      <c r="AV433" s="488"/>
      <c r="AW433" s="488"/>
      <c r="AX433" s="488"/>
      <c r="AY433" s="488"/>
      <c r="AZ433" s="488"/>
      <c r="BA433" s="488"/>
      <c r="BB433" s="488"/>
      <c r="BC433" s="488"/>
      <c r="BD433" s="488"/>
      <c r="BE433" s="488"/>
      <c r="BF433" s="488"/>
      <c r="BG433" s="488"/>
      <c r="BH433" s="488"/>
      <c r="BI433" s="488"/>
      <c r="BJ433" s="488"/>
      <c r="BK433" s="488"/>
      <c r="BL433" s="488"/>
      <c r="BM433" s="488"/>
      <c r="BN433" s="488"/>
      <c r="BO433" s="488"/>
      <c r="BP433" s="488"/>
      <c r="BQ433" s="488"/>
      <c r="BR433" s="488"/>
      <c r="BS433" s="488"/>
      <c r="BT433" s="488"/>
      <c r="BU433" s="488"/>
      <c r="BV433" s="488"/>
      <c r="BW433" s="488"/>
      <c r="BX433" s="488"/>
      <c r="BY433" s="488"/>
      <c r="BZ433" s="488"/>
      <c r="CA433" s="488"/>
      <c r="CB433" s="488"/>
      <c r="CC433" s="488"/>
      <c r="CD433" s="488"/>
      <c r="CE433" s="488"/>
      <c r="CF433" s="488"/>
      <c r="CG433" s="488"/>
      <c r="CH433" s="488"/>
      <c r="CI433" s="488"/>
      <c r="CJ433" s="488"/>
      <c r="CK433" s="488"/>
      <c r="CL433" s="488"/>
      <c r="CM433" s="488"/>
      <c r="CN433" s="488"/>
      <c r="CO433" s="488"/>
      <c r="CP433" s="488"/>
      <c r="CQ433" s="488"/>
      <c r="CR433" s="488"/>
      <c r="CS433" s="488"/>
      <c r="CT433" s="488"/>
      <c r="CU433" s="488"/>
      <c r="CV433" s="488"/>
      <c r="CW433" s="488"/>
      <c r="CX433" s="488"/>
      <c r="CY433" s="488"/>
      <c r="CZ433" s="488"/>
      <c r="DA433" s="488"/>
      <c r="DB433" s="488"/>
      <c r="DC433" s="488"/>
      <c r="DD433" s="488"/>
      <c r="DE433" s="488"/>
      <c r="DF433" s="488"/>
      <c r="DG433" s="488"/>
      <c r="DH433" s="488"/>
      <c r="DI433" s="488"/>
      <c r="DJ433" s="488"/>
      <c r="DK433" s="488"/>
      <c r="DL433" s="488"/>
      <c r="DM433" s="488"/>
      <c r="DN433" s="488"/>
      <c r="DO433" s="488"/>
      <c r="DP433" s="488"/>
      <c r="DQ433" s="488"/>
      <c r="DR433" s="488"/>
      <c r="DS433" s="488"/>
      <c r="DT433" s="488"/>
      <c r="DU433" s="488"/>
      <c r="DV433" s="488"/>
      <c r="DW433" s="488"/>
      <c r="DX433" s="488"/>
      <c r="DY433" s="488"/>
      <c r="DZ433" s="488"/>
      <c r="EA433" s="488"/>
      <c r="EB433" s="488"/>
      <c r="EC433" s="488"/>
      <c r="ED433" s="488"/>
      <c r="EE433" s="488"/>
      <c r="EF433" s="488"/>
      <c r="EG433" s="488"/>
      <c r="EH433" s="489"/>
    </row>
    <row r="434" spans="1:138" s="490" customFormat="1" ht="18" customHeight="1">
      <c r="A434" s="628">
        <v>426</v>
      </c>
      <c r="B434" s="470" t="s">
        <v>2072</v>
      </c>
      <c r="C434" s="468" t="s">
        <v>648</v>
      </c>
      <c r="D434" s="469">
        <v>2500</v>
      </c>
      <c r="E434" s="381" t="s">
        <v>2080</v>
      </c>
      <c r="F434" s="369" t="s">
        <v>2081</v>
      </c>
      <c r="G434" s="381" t="s">
        <v>2082</v>
      </c>
      <c r="H434" s="470" t="s">
        <v>983</v>
      </c>
      <c r="I434" s="468"/>
      <c r="J434" s="468"/>
      <c r="K434" s="471"/>
      <c r="L434" s="468"/>
      <c r="M434" s="488"/>
      <c r="N434" s="488"/>
      <c r="O434" s="488"/>
      <c r="P434" s="488"/>
      <c r="Q434" s="488"/>
      <c r="R434" s="488"/>
      <c r="S434" s="488"/>
      <c r="T434" s="488"/>
      <c r="U434" s="488"/>
      <c r="V434" s="488"/>
      <c r="W434" s="488"/>
      <c r="X434" s="488"/>
      <c r="Y434" s="488"/>
      <c r="Z434" s="488"/>
      <c r="AA434" s="488"/>
      <c r="AB434" s="488"/>
      <c r="AC434" s="488"/>
      <c r="AD434" s="488"/>
      <c r="AE434" s="488"/>
      <c r="AF434" s="488"/>
      <c r="AG434" s="488"/>
      <c r="AH434" s="488"/>
      <c r="AI434" s="488"/>
      <c r="AJ434" s="488"/>
      <c r="AK434" s="488"/>
      <c r="AL434" s="488"/>
      <c r="AM434" s="488"/>
      <c r="AN434" s="488"/>
      <c r="AO434" s="488"/>
      <c r="AP434" s="488"/>
      <c r="AQ434" s="488"/>
      <c r="AR434" s="488"/>
      <c r="AS434" s="488"/>
      <c r="AT434" s="488"/>
      <c r="AU434" s="488"/>
      <c r="AV434" s="488"/>
      <c r="AW434" s="488"/>
      <c r="AX434" s="488"/>
      <c r="AY434" s="488"/>
      <c r="AZ434" s="488"/>
      <c r="BA434" s="488"/>
      <c r="BB434" s="488"/>
      <c r="BC434" s="488"/>
      <c r="BD434" s="488"/>
      <c r="BE434" s="488"/>
      <c r="BF434" s="488"/>
      <c r="BG434" s="488"/>
      <c r="BH434" s="488"/>
      <c r="BI434" s="488"/>
      <c r="BJ434" s="488"/>
      <c r="BK434" s="488"/>
      <c r="BL434" s="488"/>
      <c r="BM434" s="488"/>
      <c r="BN434" s="488"/>
      <c r="BO434" s="488"/>
      <c r="BP434" s="488"/>
      <c r="BQ434" s="488"/>
      <c r="BR434" s="488"/>
      <c r="BS434" s="488"/>
      <c r="BT434" s="488"/>
      <c r="BU434" s="488"/>
      <c r="BV434" s="488"/>
      <c r="BW434" s="488"/>
      <c r="BX434" s="488"/>
      <c r="BY434" s="488"/>
      <c r="BZ434" s="488"/>
      <c r="CA434" s="488"/>
      <c r="CB434" s="488"/>
      <c r="CC434" s="488"/>
      <c r="CD434" s="488"/>
      <c r="CE434" s="488"/>
      <c r="CF434" s="488"/>
      <c r="CG434" s="488"/>
      <c r="CH434" s="488"/>
      <c r="CI434" s="488"/>
      <c r="CJ434" s="488"/>
      <c r="CK434" s="488"/>
      <c r="CL434" s="488"/>
      <c r="CM434" s="488"/>
      <c r="CN434" s="488"/>
      <c r="CO434" s="488"/>
      <c r="CP434" s="488"/>
      <c r="CQ434" s="488"/>
      <c r="CR434" s="488"/>
      <c r="CS434" s="488"/>
      <c r="CT434" s="488"/>
      <c r="CU434" s="488"/>
      <c r="CV434" s="488"/>
      <c r="CW434" s="488"/>
      <c r="CX434" s="488"/>
      <c r="CY434" s="488"/>
      <c r="CZ434" s="488"/>
      <c r="DA434" s="488"/>
      <c r="DB434" s="488"/>
      <c r="DC434" s="488"/>
      <c r="DD434" s="488"/>
      <c r="DE434" s="488"/>
      <c r="DF434" s="488"/>
      <c r="DG434" s="488"/>
      <c r="DH434" s="488"/>
      <c r="DI434" s="488"/>
      <c r="DJ434" s="488"/>
      <c r="DK434" s="488"/>
      <c r="DL434" s="488"/>
      <c r="DM434" s="488"/>
      <c r="DN434" s="488"/>
      <c r="DO434" s="488"/>
      <c r="DP434" s="488"/>
      <c r="DQ434" s="488"/>
      <c r="DR434" s="488"/>
      <c r="DS434" s="488"/>
      <c r="DT434" s="488"/>
      <c r="DU434" s="488"/>
      <c r="DV434" s="488"/>
      <c r="DW434" s="488"/>
      <c r="DX434" s="488"/>
      <c r="DY434" s="488"/>
      <c r="DZ434" s="488"/>
      <c r="EA434" s="488"/>
      <c r="EB434" s="488"/>
      <c r="EC434" s="488"/>
      <c r="ED434" s="488"/>
      <c r="EE434" s="488"/>
      <c r="EF434" s="488"/>
      <c r="EG434" s="488"/>
      <c r="EH434" s="489"/>
    </row>
    <row r="435" spans="1:138" s="490" customFormat="1" ht="18" customHeight="1">
      <c r="A435" s="628">
        <v>427</v>
      </c>
      <c r="B435" s="470" t="s">
        <v>2072</v>
      </c>
      <c r="C435" s="468" t="s">
        <v>648</v>
      </c>
      <c r="D435" s="469">
        <v>2000</v>
      </c>
      <c r="E435" s="381" t="s">
        <v>2076</v>
      </c>
      <c r="F435" s="369" t="s">
        <v>1087</v>
      </c>
      <c r="G435" s="381" t="s">
        <v>2083</v>
      </c>
      <c r="H435" s="470" t="s">
        <v>979</v>
      </c>
      <c r="I435" s="468"/>
      <c r="J435" s="468"/>
      <c r="K435" s="471"/>
      <c r="L435" s="468"/>
      <c r="M435" s="488"/>
      <c r="N435" s="488"/>
      <c r="O435" s="488"/>
      <c r="P435" s="488"/>
      <c r="Q435" s="488"/>
      <c r="R435" s="488"/>
      <c r="S435" s="488"/>
      <c r="T435" s="488"/>
      <c r="U435" s="488"/>
      <c r="V435" s="488"/>
      <c r="W435" s="488"/>
      <c r="X435" s="488"/>
      <c r="Y435" s="488"/>
      <c r="Z435" s="488"/>
      <c r="AA435" s="488"/>
      <c r="AB435" s="488"/>
      <c r="AC435" s="488"/>
      <c r="AD435" s="488"/>
      <c r="AE435" s="488"/>
      <c r="AF435" s="488"/>
      <c r="AG435" s="488"/>
      <c r="AH435" s="488"/>
      <c r="AI435" s="488"/>
      <c r="AJ435" s="488"/>
      <c r="AK435" s="488"/>
      <c r="AL435" s="488"/>
      <c r="AM435" s="488"/>
      <c r="AN435" s="488"/>
      <c r="AO435" s="488"/>
      <c r="AP435" s="488"/>
      <c r="AQ435" s="488"/>
      <c r="AR435" s="488"/>
      <c r="AS435" s="488"/>
      <c r="AT435" s="488"/>
      <c r="AU435" s="488"/>
      <c r="AV435" s="488"/>
      <c r="AW435" s="488"/>
      <c r="AX435" s="488"/>
      <c r="AY435" s="488"/>
      <c r="AZ435" s="488"/>
      <c r="BA435" s="488"/>
      <c r="BB435" s="488"/>
      <c r="BC435" s="488"/>
      <c r="BD435" s="488"/>
      <c r="BE435" s="488"/>
      <c r="BF435" s="488"/>
      <c r="BG435" s="488"/>
      <c r="BH435" s="488"/>
      <c r="BI435" s="488"/>
      <c r="BJ435" s="488"/>
      <c r="BK435" s="488"/>
      <c r="BL435" s="488"/>
      <c r="BM435" s="488"/>
      <c r="BN435" s="488"/>
      <c r="BO435" s="488"/>
      <c r="BP435" s="488"/>
      <c r="BQ435" s="488"/>
      <c r="BR435" s="488"/>
      <c r="BS435" s="488"/>
      <c r="BT435" s="488"/>
      <c r="BU435" s="488"/>
      <c r="BV435" s="488"/>
      <c r="BW435" s="488"/>
      <c r="BX435" s="488"/>
      <c r="BY435" s="488"/>
      <c r="BZ435" s="488"/>
      <c r="CA435" s="488"/>
      <c r="CB435" s="488"/>
      <c r="CC435" s="488"/>
      <c r="CD435" s="488"/>
      <c r="CE435" s="488"/>
      <c r="CF435" s="488"/>
      <c r="CG435" s="488"/>
      <c r="CH435" s="488"/>
      <c r="CI435" s="488"/>
      <c r="CJ435" s="488"/>
      <c r="CK435" s="488"/>
      <c r="CL435" s="488"/>
      <c r="CM435" s="488"/>
      <c r="CN435" s="488"/>
      <c r="CO435" s="488"/>
      <c r="CP435" s="488"/>
      <c r="CQ435" s="488"/>
      <c r="CR435" s="488"/>
      <c r="CS435" s="488"/>
      <c r="CT435" s="488"/>
      <c r="CU435" s="488"/>
      <c r="CV435" s="488"/>
      <c r="CW435" s="488"/>
      <c r="CX435" s="488"/>
      <c r="CY435" s="488"/>
      <c r="CZ435" s="488"/>
      <c r="DA435" s="488"/>
      <c r="DB435" s="488"/>
      <c r="DC435" s="488"/>
      <c r="DD435" s="488"/>
      <c r="DE435" s="488"/>
      <c r="DF435" s="488"/>
      <c r="DG435" s="488"/>
      <c r="DH435" s="488"/>
      <c r="DI435" s="488"/>
      <c r="DJ435" s="488"/>
      <c r="DK435" s="488"/>
      <c r="DL435" s="488"/>
      <c r="DM435" s="488"/>
      <c r="DN435" s="488"/>
      <c r="DO435" s="488"/>
      <c r="DP435" s="488"/>
      <c r="DQ435" s="488"/>
      <c r="DR435" s="488"/>
      <c r="DS435" s="488"/>
      <c r="DT435" s="488"/>
      <c r="DU435" s="488"/>
      <c r="DV435" s="488"/>
      <c r="DW435" s="488"/>
      <c r="DX435" s="488"/>
      <c r="DY435" s="488"/>
      <c r="DZ435" s="488"/>
      <c r="EA435" s="488"/>
      <c r="EB435" s="488"/>
      <c r="EC435" s="488"/>
      <c r="ED435" s="488"/>
      <c r="EE435" s="488"/>
      <c r="EF435" s="488"/>
      <c r="EG435" s="488"/>
      <c r="EH435" s="489"/>
    </row>
    <row r="436" spans="1:138" s="490" customFormat="1" ht="18" customHeight="1">
      <c r="A436" s="628">
        <v>428</v>
      </c>
      <c r="B436" s="470" t="s">
        <v>2072</v>
      </c>
      <c r="C436" s="468" t="s">
        <v>648</v>
      </c>
      <c r="D436" s="469">
        <v>2000</v>
      </c>
      <c r="E436" s="381" t="s">
        <v>2084</v>
      </c>
      <c r="F436" s="369" t="s">
        <v>2085</v>
      </c>
      <c r="G436" s="381" t="s">
        <v>2086</v>
      </c>
      <c r="H436" s="470" t="s">
        <v>1001</v>
      </c>
      <c r="I436" s="468"/>
      <c r="J436" s="468"/>
      <c r="K436" s="471"/>
      <c r="L436" s="468"/>
      <c r="M436" s="488"/>
      <c r="N436" s="488"/>
      <c r="O436" s="488"/>
      <c r="P436" s="488"/>
      <c r="Q436" s="488"/>
      <c r="R436" s="488"/>
      <c r="S436" s="488"/>
      <c r="T436" s="488"/>
      <c r="U436" s="488"/>
      <c r="V436" s="488"/>
      <c r="W436" s="488"/>
      <c r="X436" s="488"/>
      <c r="Y436" s="488"/>
      <c r="Z436" s="488"/>
      <c r="AA436" s="488"/>
      <c r="AB436" s="488"/>
      <c r="AC436" s="488"/>
      <c r="AD436" s="488"/>
      <c r="AE436" s="488"/>
      <c r="AF436" s="488"/>
      <c r="AG436" s="488"/>
      <c r="AH436" s="488"/>
      <c r="AI436" s="488"/>
      <c r="AJ436" s="488"/>
      <c r="AK436" s="488"/>
      <c r="AL436" s="488"/>
      <c r="AM436" s="488"/>
      <c r="AN436" s="488"/>
      <c r="AO436" s="488"/>
      <c r="AP436" s="488"/>
      <c r="AQ436" s="488"/>
      <c r="AR436" s="488"/>
      <c r="AS436" s="488"/>
      <c r="AT436" s="488"/>
      <c r="AU436" s="488"/>
      <c r="AV436" s="488"/>
      <c r="AW436" s="488"/>
      <c r="AX436" s="488"/>
      <c r="AY436" s="488"/>
      <c r="AZ436" s="488"/>
      <c r="BA436" s="488"/>
      <c r="BB436" s="488"/>
      <c r="BC436" s="488"/>
      <c r="BD436" s="488"/>
      <c r="BE436" s="488"/>
      <c r="BF436" s="488"/>
      <c r="BG436" s="488"/>
      <c r="BH436" s="488"/>
      <c r="BI436" s="488"/>
      <c r="BJ436" s="488"/>
      <c r="BK436" s="488"/>
      <c r="BL436" s="488"/>
      <c r="BM436" s="488"/>
      <c r="BN436" s="488"/>
      <c r="BO436" s="488"/>
      <c r="BP436" s="488"/>
      <c r="BQ436" s="488"/>
      <c r="BR436" s="488"/>
      <c r="BS436" s="488"/>
      <c r="BT436" s="488"/>
      <c r="BU436" s="488"/>
      <c r="BV436" s="488"/>
      <c r="BW436" s="488"/>
      <c r="BX436" s="488"/>
      <c r="BY436" s="488"/>
      <c r="BZ436" s="488"/>
      <c r="CA436" s="488"/>
      <c r="CB436" s="488"/>
      <c r="CC436" s="488"/>
      <c r="CD436" s="488"/>
      <c r="CE436" s="488"/>
      <c r="CF436" s="488"/>
      <c r="CG436" s="488"/>
      <c r="CH436" s="488"/>
      <c r="CI436" s="488"/>
      <c r="CJ436" s="488"/>
      <c r="CK436" s="488"/>
      <c r="CL436" s="488"/>
      <c r="CM436" s="488"/>
      <c r="CN436" s="488"/>
      <c r="CO436" s="488"/>
      <c r="CP436" s="488"/>
      <c r="CQ436" s="488"/>
      <c r="CR436" s="488"/>
      <c r="CS436" s="488"/>
      <c r="CT436" s="488"/>
      <c r="CU436" s="488"/>
      <c r="CV436" s="488"/>
      <c r="CW436" s="488"/>
      <c r="CX436" s="488"/>
      <c r="CY436" s="488"/>
      <c r="CZ436" s="488"/>
      <c r="DA436" s="488"/>
      <c r="DB436" s="488"/>
      <c r="DC436" s="488"/>
      <c r="DD436" s="488"/>
      <c r="DE436" s="488"/>
      <c r="DF436" s="488"/>
      <c r="DG436" s="488"/>
      <c r="DH436" s="488"/>
      <c r="DI436" s="488"/>
      <c r="DJ436" s="488"/>
      <c r="DK436" s="488"/>
      <c r="DL436" s="488"/>
      <c r="DM436" s="488"/>
      <c r="DN436" s="488"/>
      <c r="DO436" s="488"/>
      <c r="DP436" s="488"/>
      <c r="DQ436" s="488"/>
      <c r="DR436" s="488"/>
      <c r="DS436" s="488"/>
      <c r="DT436" s="488"/>
      <c r="DU436" s="488"/>
      <c r="DV436" s="488"/>
      <c r="DW436" s="488"/>
      <c r="DX436" s="488"/>
      <c r="DY436" s="488"/>
      <c r="DZ436" s="488"/>
      <c r="EA436" s="488"/>
      <c r="EB436" s="488"/>
      <c r="EC436" s="488"/>
      <c r="ED436" s="488"/>
      <c r="EE436" s="488"/>
      <c r="EF436" s="488"/>
      <c r="EG436" s="488"/>
      <c r="EH436" s="489"/>
    </row>
    <row r="437" spans="1:138" s="490" customFormat="1" ht="18" customHeight="1">
      <c r="A437" s="628">
        <v>429</v>
      </c>
      <c r="B437" s="470" t="s">
        <v>2072</v>
      </c>
      <c r="C437" s="468" t="s">
        <v>648</v>
      </c>
      <c r="D437" s="469">
        <v>5000</v>
      </c>
      <c r="E437" s="381" t="s">
        <v>2087</v>
      </c>
      <c r="F437" s="369" t="s">
        <v>1075</v>
      </c>
      <c r="G437" s="381" t="s">
        <v>2088</v>
      </c>
      <c r="H437" s="470" t="s">
        <v>979</v>
      </c>
      <c r="I437" s="468"/>
      <c r="J437" s="468"/>
      <c r="K437" s="471"/>
      <c r="L437" s="468"/>
      <c r="M437" s="488"/>
      <c r="N437" s="488"/>
      <c r="O437" s="488"/>
      <c r="P437" s="488"/>
      <c r="Q437" s="488"/>
      <c r="R437" s="488"/>
      <c r="S437" s="488"/>
      <c r="T437" s="488"/>
      <c r="U437" s="488"/>
      <c r="V437" s="488"/>
      <c r="W437" s="488"/>
      <c r="X437" s="488"/>
      <c r="Y437" s="488"/>
      <c r="Z437" s="488"/>
      <c r="AA437" s="488"/>
      <c r="AB437" s="488"/>
      <c r="AC437" s="488"/>
      <c r="AD437" s="488"/>
      <c r="AE437" s="488"/>
      <c r="AF437" s="488"/>
      <c r="AG437" s="488"/>
      <c r="AH437" s="488"/>
      <c r="AI437" s="488"/>
      <c r="AJ437" s="488"/>
      <c r="AK437" s="488"/>
      <c r="AL437" s="488"/>
      <c r="AM437" s="488"/>
      <c r="AN437" s="488"/>
      <c r="AO437" s="488"/>
      <c r="AP437" s="488"/>
      <c r="AQ437" s="488"/>
      <c r="AR437" s="488"/>
      <c r="AS437" s="488"/>
      <c r="AT437" s="488"/>
      <c r="AU437" s="488"/>
      <c r="AV437" s="488"/>
      <c r="AW437" s="488"/>
      <c r="AX437" s="488"/>
      <c r="AY437" s="488"/>
      <c r="AZ437" s="488"/>
      <c r="BA437" s="488"/>
      <c r="BB437" s="488"/>
      <c r="BC437" s="488"/>
      <c r="BD437" s="488"/>
      <c r="BE437" s="488"/>
      <c r="BF437" s="488"/>
      <c r="BG437" s="488"/>
      <c r="BH437" s="488"/>
      <c r="BI437" s="488"/>
      <c r="BJ437" s="488"/>
      <c r="BK437" s="488"/>
      <c r="BL437" s="488"/>
      <c r="BM437" s="488"/>
      <c r="BN437" s="488"/>
      <c r="BO437" s="488"/>
      <c r="BP437" s="488"/>
      <c r="BQ437" s="488"/>
      <c r="BR437" s="488"/>
      <c r="BS437" s="488"/>
      <c r="BT437" s="488"/>
      <c r="BU437" s="488"/>
      <c r="BV437" s="488"/>
      <c r="BW437" s="488"/>
      <c r="BX437" s="488"/>
      <c r="BY437" s="488"/>
      <c r="BZ437" s="488"/>
      <c r="CA437" s="488"/>
      <c r="CB437" s="488"/>
      <c r="CC437" s="488"/>
      <c r="CD437" s="488"/>
      <c r="CE437" s="488"/>
      <c r="CF437" s="488"/>
      <c r="CG437" s="488"/>
      <c r="CH437" s="488"/>
      <c r="CI437" s="488"/>
      <c r="CJ437" s="488"/>
      <c r="CK437" s="488"/>
      <c r="CL437" s="488"/>
      <c r="CM437" s="488"/>
      <c r="CN437" s="488"/>
      <c r="CO437" s="488"/>
      <c r="CP437" s="488"/>
      <c r="CQ437" s="488"/>
      <c r="CR437" s="488"/>
      <c r="CS437" s="488"/>
      <c r="CT437" s="488"/>
      <c r="CU437" s="488"/>
      <c r="CV437" s="488"/>
      <c r="CW437" s="488"/>
      <c r="CX437" s="488"/>
      <c r="CY437" s="488"/>
      <c r="CZ437" s="488"/>
      <c r="DA437" s="488"/>
      <c r="DB437" s="488"/>
      <c r="DC437" s="488"/>
      <c r="DD437" s="488"/>
      <c r="DE437" s="488"/>
      <c r="DF437" s="488"/>
      <c r="DG437" s="488"/>
      <c r="DH437" s="488"/>
      <c r="DI437" s="488"/>
      <c r="DJ437" s="488"/>
      <c r="DK437" s="488"/>
      <c r="DL437" s="488"/>
      <c r="DM437" s="488"/>
      <c r="DN437" s="488"/>
      <c r="DO437" s="488"/>
      <c r="DP437" s="488"/>
      <c r="DQ437" s="488"/>
      <c r="DR437" s="488"/>
      <c r="DS437" s="488"/>
      <c r="DT437" s="488"/>
      <c r="DU437" s="488"/>
      <c r="DV437" s="488"/>
      <c r="DW437" s="488"/>
      <c r="DX437" s="488"/>
      <c r="DY437" s="488"/>
      <c r="DZ437" s="488"/>
      <c r="EA437" s="488"/>
      <c r="EB437" s="488"/>
      <c r="EC437" s="488"/>
      <c r="ED437" s="488"/>
      <c r="EE437" s="488"/>
      <c r="EF437" s="488"/>
      <c r="EG437" s="488"/>
      <c r="EH437" s="489"/>
    </row>
    <row r="438" spans="1:138" s="490" customFormat="1" ht="18" customHeight="1">
      <c r="A438" s="628">
        <v>430</v>
      </c>
      <c r="B438" s="470" t="s">
        <v>2072</v>
      </c>
      <c r="C438" s="468" t="s">
        <v>648</v>
      </c>
      <c r="D438" s="469">
        <v>20000</v>
      </c>
      <c r="E438" s="381" t="s">
        <v>2089</v>
      </c>
      <c r="F438" s="369" t="s">
        <v>2090</v>
      </c>
      <c r="G438" s="381" t="s">
        <v>2091</v>
      </c>
      <c r="H438" s="470" t="s">
        <v>979</v>
      </c>
      <c r="I438" s="468"/>
      <c r="J438" s="468"/>
      <c r="K438" s="471"/>
      <c r="L438" s="468"/>
      <c r="M438" s="488"/>
      <c r="N438" s="488"/>
      <c r="O438" s="488"/>
      <c r="P438" s="488"/>
      <c r="Q438" s="488"/>
      <c r="R438" s="488"/>
      <c r="S438" s="488"/>
      <c r="T438" s="488"/>
      <c r="U438" s="488"/>
      <c r="V438" s="488"/>
      <c r="W438" s="488"/>
      <c r="X438" s="488"/>
      <c r="Y438" s="488"/>
      <c r="Z438" s="488"/>
      <c r="AA438" s="488"/>
      <c r="AB438" s="488"/>
      <c r="AC438" s="488"/>
      <c r="AD438" s="488"/>
      <c r="AE438" s="488"/>
      <c r="AF438" s="488"/>
      <c r="AG438" s="488"/>
      <c r="AH438" s="488"/>
      <c r="AI438" s="488"/>
      <c r="AJ438" s="488"/>
      <c r="AK438" s="488"/>
      <c r="AL438" s="488"/>
      <c r="AM438" s="488"/>
      <c r="AN438" s="488"/>
      <c r="AO438" s="488"/>
      <c r="AP438" s="488"/>
      <c r="AQ438" s="488"/>
      <c r="AR438" s="488"/>
      <c r="AS438" s="488"/>
      <c r="AT438" s="488"/>
      <c r="AU438" s="488"/>
      <c r="AV438" s="488"/>
      <c r="AW438" s="488"/>
      <c r="AX438" s="488"/>
      <c r="AY438" s="488"/>
      <c r="AZ438" s="488"/>
      <c r="BA438" s="488"/>
      <c r="BB438" s="488"/>
      <c r="BC438" s="488"/>
      <c r="BD438" s="488"/>
      <c r="BE438" s="488"/>
      <c r="BF438" s="488"/>
      <c r="BG438" s="488"/>
      <c r="BH438" s="488"/>
      <c r="BI438" s="488"/>
      <c r="BJ438" s="488"/>
      <c r="BK438" s="488"/>
      <c r="BL438" s="488"/>
      <c r="BM438" s="488"/>
      <c r="BN438" s="488"/>
      <c r="BO438" s="488"/>
      <c r="BP438" s="488"/>
      <c r="BQ438" s="488"/>
      <c r="BR438" s="488"/>
      <c r="BS438" s="488"/>
      <c r="BT438" s="488"/>
      <c r="BU438" s="488"/>
      <c r="BV438" s="488"/>
      <c r="BW438" s="488"/>
      <c r="BX438" s="488"/>
      <c r="BY438" s="488"/>
      <c r="BZ438" s="488"/>
      <c r="CA438" s="488"/>
      <c r="CB438" s="488"/>
      <c r="CC438" s="488"/>
      <c r="CD438" s="488"/>
      <c r="CE438" s="488"/>
      <c r="CF438" s="488"/>
      <c r="CG438" s="488"/>
      <c r="CH438" s="488"/>
      <c r="CI438" s="488"/>
      <c r="CJ438" s="488"/>
      <c r="CK438" s="488"/>
      <c r="CL438" s="488"/>
      <c r="CM438" s="488"/>
      <c r="CN438" s="488"/>
      <c r="CO438" s="488"/>
      <c r="CP438" s="488"/>
      <c r="CQ438" s="488"/>
      <c r="CR438" s="488"/>
      <c r="CS438" s="488"/>
      <c r="CT438" s="488"/>
      <c r="CU438" s="488"/>
      <c r="CV438" s="488"/>
      <c r="CW438" s="488"/>
      <c r="CX438" s="488"/>
      <c r="CY438" s="488"/>
      <c r="CZ438" s="488"/>
      <c r="DA438" s="488"/>
      <c r="DB438" s="488"/>
      <c r="DC438" s="488"/>
      <c r="DD438" s="488"/>
      <c r="DE438" s="488"/>
      <c r="DF438" s="488"/>
      <c r="DG438" s="488"/>
      <c r="DH438" s="488"/>
      <c r="DI438" s="488"/>
      <c r="DJ438" s="488"/>
      <c r="DK438" s="488"/>
      <c r="DL438" s="488"/>
      <c r="DM438" s="488"/>
      <c r="DN438" s="488"/>
      <c r="DO438" s="488"/>
      <c r="DP438" s="488"/>
      <c r="DQ438" s="488"/>
      <c r="DR438" s="488"/>
      <c r="DS438" s="488"/>
      <c r="DT438" s="488"/>
      <c r="DU438" s="488"/>
      <c r="DV438" s="488"/>
      <c r="DW438" s="488"/>
      <c r="DX438" s="488"/>
      <c r="DY438" s="488"/>
      <c r="DZ438" s="488"/>
      <c r="EA438" s="488"/>
      <c r="EB438" s="488"/>
      <c r="EC438" s="488"/>
      <c r="ED438" s="488"/>
      <c r="EE438" s="488"/>
      <c r="EF438" s="488"/>
      <c r="EG438" s="488"/>
      <c r="EH438" s="489"/>
    </row>
    <row r="439" spans="1:138" s="490" customFormat="1" ht="18" customHeight="1">
      <c r="A439" s="628">
        <v>431</v>
      </c>
      <c r="B439" s="470" t="s">
        <v>2092</v>
      </c>
      <c r="C439" s="468" t="s">
        <v>648</v>
      </c>
      <c r="D439" s="469">
        <v>3000</v>
      </c>
      <c r="E439" s="381" t="s">
        <v>1817</v>
      </c>
      <c r="F439" s="369" t="s">
        <v>1818</v>
      </c>
      <c r="G439" s="381" t="s">
        <v>1819</v>
      </c>
      <c r="H439" s="470" t="s">
        <v>983</v>
      </c>
      <c r="I439" s="468"/>
      <c r="J439" s="468"/>
      <c r="K439" s="471"/>
      <c r="L439" s="468"/>
      <c r="M439" s="488"/>
      <c r="N439" s="488"/>
      <c r="O439" s="488"/>
      <c r="P439" s="488"/>
      <c r="Q439" s="488"/>
      <c r="R439" s="488"/>
      <c r="S439" s="488"/>
      <c r="T439" s="488"/>
      <c r="U439" s="488"/>
      <c r="V439" s="488"/>
      <c r="W439" s="488"/>
      <c r="X439" s="488"/>
      <c r="Y439" s="488"/>
      <c r="Z439" s="488"/>
      <c r="AA439" s="488"/>
      <c r="AB439" s="488"/>
      <c r="AC439" s="488"/>
      <c r="AD439" s="488"/>
      <c r="AE439" s="488"/>
      <c r="AF439" s="488"/>
      <c r="AG439" s="488"/>
      <c r="AH439" s="488"/>
      <c r="AI439" s="488"/>
      <c r="AJ439" s="488"/>
      <c r="AK439" s="488"/>
      <c r="AL439" s="488"/>
      <c r="AM439" s="488"/>
      <c r="AN439" s="488"/>
      <c r="AO439" s="488"/>
      <c r="AP439" s="488"/>
      <c r="AQ439" s="488"/>
      <c r="AR439" s="488"/>
      <c r="AS439" s="488"/>
      <c r="AT439" s="488"/>
      <c r="AU439" s="488"/>
      <c r="AV439" s="488"/>
      <c r="AW439" s="488"/>
      <c r="AX439" s="488"/>
      <c r="AY439" s="488"/>
      <c r="AZ439" s="488"/>
      <c r="BA439" s="488"/>
      <c r="BB439" s="488"/>
      <c r="BC439" s="488"/>
      <c r="BD439" s="488"/>
      <c r="BE439" s="488"/>
      <c r="BF439" s="488"/>
      <c r="BG439" s="488"/>
      <c r="BH439" s="488"/>
      <c r="BI439" s="488"/>
      <c r="BJ439" s="488"/>
      <c r="BK439" s="488"/>
      <c r="BL439" s="488"/>
      <c r="BM439" s="488"/>
      <c r="BN439" s="488"/>
      <c r="BO439" s="488"/>
      <c r="BP439" s="488"/>
      <c r="BQ439" s="488"/>
      <c r="BR439" s="488"/>
      <c r="BS439" s="488"/>
      <c r="BT439" s="488"/>
      <c r="BU439" s="488"/>
      <c r="BV439" s="488"/>
      <c r="BW439" s="488"/>
      <c r="BX439" s="488"/>
      <c r="BY439" s="488"/>
      <c r="BZ439" s="488"/>
      <c r="CA439" s="488"/>
      <c r="CB439" s="488"/>
      <c r="CC439" s="488"/>
      <c r="CD439" s="488"/>
      <c r="CE439" s="488"/>
      <c r="CF439" s="488"/>
      <c r="CG439" s="488"/>
      <c r="CH439" s="488"/>
      <c r="CI439" s="488"/>
      <c r="CJ439" s="488"/>
      <c r="CK439" s="488"/>
      <c r="CL439" s="488"/>
      <c r="CM439" s="488"/>
      <c r="CN439" s="488"/>
      <c r="CO439" s="488"/>
      <c r="CP439" s="488"/>
      <c r="CQ439" s="488"/>
      <c r="CR439" s="488"/>
      <c r="CS439" s="488"/>
      <c r="CT439" s="488"/>
      <c r="CU439" s="488"/>
      <c r="CV439" s="488"/>
      <c r="CW439" s="488"/>
      <c r="CX439" s="488"/>
      <c r="CY439" s="488"/>
      <c r="CZ439" s="488"/>
      <c r="DA439" s="488"/>
      <c r="DB439" s="488"/>
      <c r="DC439" s="488"/>
      <c r="DD439" s="488"/>
      <c r="DE439" s="488"/>
      <c r="DF439" s="488"/>
      <c r="DG439" s="488"/>
      <c r="DH439" s="488"/>
      <c r="DI439" s="488"/>
      <c r="DJ439" s="488"/>
      <c r="DK439" s="488"/>
      <c r="DL439" s="488"/>
      <c r="DM439" s="488"/>
      <c r="DN439" s="488"/>
      <c r="DO439" s="488"/>
      <c r="DP439" s="488"/>
      <c r="DQ439" s="488"/>
      <c r="DR439" s="488"/>
      <c r="DS439" s="488"/>
      <c r="DT439" s="488"/>
      <c r="DU439" s="488"/>
      <c r="DV439" s="488"/>
      <c r="DW439" s="488"/>
      <c r="DX439" s="488"/>
      <c r="DY439" s="488"/>
      <c r="DZ439" s="488"/>
      <c r="EA439" s="488"/>
      <c r="EB439" s="488"/>
      <c r="EC439" s="488"/>
      <c r="ED439" s="488"/>
      <c r="EE439" s="488"/>
      <c r="EF439" s="488"/>
      <c r="EG439" s="488"/>
      <c r="EH439" s="489"/>
    </row>
    <row r="440" spans="1:138" s="490" customFormat="1" ht="18" customHeight="1">
      <c r="A440" s="628">
        <v>432</v>
      </c>
      <c r="B440" s="470" t="s">
        <v>2092</v>
      </c>
      <c r="C440" s="468" t="s">
        <v>648</v>
      </c>
      <c r="D440" s="469">
        <v>3000</v>
      </c>
      <c r="E440" s="381" t="s">
        <v>1752</v>
      </c>
      <c r="F440" s="369" t="s">
        <v>1753</v>
      </c>
      <c r="G440" s="381" t="s">
        <v>1754</v>
      </c>
      <c r="H440" s="470" t="s">
        <v>983</v>
      </c>
      <c r="I440" s="468"/>
      <c r="J440" s="468"/>
      <c r="K440" s="471"/>
      <c r="L440" s="468"/>
      <c r="M440" s="488"/>
      <c r="N440" s="488"/>
      <c r="O440" s="488"/>
      <c r="P440" s="488"/>
      <c r="Q440" s="488"/>
      <c r="R440" s="488"/>
      <c r="S440" s="488"/>
      <c r="T440" s="488"/>
      <c r="U440" s="488"/>
      <c r="V440" s="488"/>
      <c r="W440" s="488"/>
      <c r="X440" s="488"/>
      <c r="Y440" s="488"/>
      <c r="Z440" s="488"/>
      <c r="AA440" s="488"/>
      <c r="AB440" s="488"/>
      <c r="AC440" s="488"/>
      <c r="AD440" s="488"/>
      <c r="AE440" s="488"/>
      <c r="AF440" s="488"/>
      <c r="AG440" s="488"/>
      <c r="AH440" s="488"/>
      <c r="AI440" s="488"/>
      <c r="AJ440" s="488"/>
      <c r="AK440" s="488"/>
      <c r="AL440" s="488"/>
      <c r="AM440" s="488"/>
      <c r="AN440" s="488"/>
      <c r="AO440" s="488"/>
      <c r="AP440" s="488"/>
      <c r="AQ440" s="488"/>
      <c r="AR440" s="488"/>
      <c r="AS440" s="488"/>
      <c r="AT440" s="488"/>
      <c r="AU440" s="488"/>
      <c r="AV440" s="488"/>
      <c r="AW440" s="488"/>
      <c r="AX440" s="488"/>
      <c r="AY440" s="488"/>
      <c r="AZ440" s="488"/>
      <c r="BA440" s="488"/>
      <c r="BB440" s="488"/>
      <c r="BC440" s="488"/>
      <c r="BD440" s="488"/>
      <c r="BE440" s="488"/>
      <c r="BF440" s="488"/>
      <c r="BG440" s="488"/>
      <c r="BH440" s="488"/>
      <c r="BI440" s="488"/>
      <c r="BJ440" s="488"/>
      <c r="BK440" s="488"/>
      <c r="BL440" s="488"/>
      <c r="BM440" s="488"/>
      <c r="BN440" s="488"/>
      <c r="BO440" s="488"/>
      <c r="BP440" s="488"/>
      <c r="BQ440" s="488"/>
      <c r="BR440" s="488"/>
      <c r="BS440" s="488"/>
      <c r="BT440" s="488"/>
      <c r="BU440" s="488"/>
      <c r="BV440" s="488"/>
      <c r="BW440" s="488"/>
      <c r="BX440" s="488"/>
      <c r="BY440" s="488"/>
      <c r="BZ440" s="488"/>
      <c r="CA440" s="488"/>
      <c r="CB440" s="488"/>
      <c r="CC440" s="488"/>
      <c r="CD440" s="488"/>
      <c r="CE440" s="488"/>
      <c r="CF440" s="488"/>
      <c r="CG440" s="488"/>
      <c r="CH440" s="488"/>
      <c r="CI440" s="488"/>
      <c r="CJ440" s="488"/>
      <c r="CK440" s="488"/>
      <c r="CL440" s="488"/>
      <c r="CM440" s="488"/>
      <c r="CN440" s="488"/>
      <c r="CO440" s="488"/>
      <c r="CP440" s="488"/>
      <c r="CQ440" s="488"/>
      <c r="CR440" s="488"/>
      <c r="CS440" s="488"/>
      <c r="CT440" s="488"/>
      <c r="CU440" s="488"/>
      <c r="CV440" s="488"/>
      <c r="CW440" s="488"/>
      <c r="CX440" s="488"/>
      <c r="CY440" s="488"/>
      <c r="CZ440" s="488"/>
      <c r="DA440" s="488"/>
      <c r="DB440" s="488"/>
      <c r="DC440" s="488"/>
      <c r="DD440" s="488"/>
      <c r="DE440" s="488"/>
      <c r="DF440" s="488"/>
      <c r="DG440" s="488"/>
      <c r="DH440" s="488"/>
      <c r="DI440" s="488"/>
      <c r="DJ440" s="488"/>
      <c r="DK440" s="488"/>
      <c r="DL440" s="488"/>
      <c r="DM440" s="488"/>
      <c r="DN440" s="488"/>
      <c r="DO440" s="488"/>
      <c r="DP440" s="488"/>
      <c r="DQ440" s="488"/>
      <c r="DR440" s="488"/>
      <c r="DS440" s="488"/>
      <c r="DT440" s="488"/>
      <c r="DU440" s="488"/>
      <c r="DV440" s="488"/>
      <c r="DW440" s="488"/>
      <c r="DX440" s="488"/>
      <c r="DY440" s="488"/>
      <c r="DZ440" s="488"/>
      <c r="EA440" s="488"/>
      <c r="EB440" s="488"/>
      <c r="EC440" s="488"/>
      <c r="ED440" s="488"/>
      <c r="EE440" s="488"/>
      <c r="EF440" s="488"/>
      <c r="EG440" s="488"/>
      <c r="EH440" s="489"/>
    </row>
    <row r="441" spans="1:138" s="490" customFormat="1" ht="18" customHeight="1">
      <c r="A441" s="628">
        <v>433</v>
      </c>
      <c r="B441" s="470" t="s">
        <v>2092</v>
      </c>
      <c r="C441" s="468" t="s">
        <v>648</v>
      </c>
      <c r="D441" s="469">
        <v>10000</v>
      </c>
      <c r="E441" s="381" t="s">
        <v>1740</v>
      </c>
      <c r="F441" s="369" t="s">
        <v>1741</v>
      </c>
      <c r="G441" s="381" t="s">
        <v>1742</v>
      </c>
      <c r="H441" s="470" t="s">
        <v>979</v>
      </c>
      <c r="I441" s="468"/>
      <c r="J441" s="468"/>
      <c r="K441" s="471"/>
      <c r="L441" s="468"/>
      <c r="M441" s="488"/>
      <c r="N441" s="488"/>
      <c r="O441" s="488"/>
      <c r="P441" s="488"/>
      <c r="Q441" s="488"/>
      <c r="R441" s="488"/>
      <c r="S441" s="488"/>
      <c r="T441" s="488"/>
      <c r="U441" s="488"/>
      <c r="V441" s="488"/>
      <c r="W441" s="488"/>
      <c r="X441" s="488"/>
      <c r="Y441" s="488"/>
      <c r="Z441" s="488"/>
      <c r="AA441" s="488"/>
      <c r="AB441" s="488"/>
      <c r="AC441" s="488"/>
      <c r="AD441" s="488"/>
      <c r="AE441" s="488"/>
      <c r="AF441" s="488"/>
      <c r="AG441" s="488"/>
      <c r="AH441" s="488"/>
      <c r="AI441" s="488"/>
      <c r="AJ441" s="488"/>
      <c r="AK441" s="488"/>
      <c r="AL441" s="488"/>
      <c r="AM441" s="488"/>
      <c r="AN441" s="488"/>
      <c r="AO441" s="488"/>
      <c r="AP441" s="488"/>
      <c r="AQ441" s="488"/>
      <c r="AR441" s="488"/>
      <c r="AS441" s="488"/>
      <c r="AT441" s="488"/>
      <c r="AU441" s="488"/>
      <c r="AV441" s="488"/>
      <c r="AW441" s="488"/>
      <c r="AX441" s="488"/>
      <c r="AY441" s="488"/>
      <c r="AZ441" s="488"/>
      <c r="BA441" s="488"/>
      <c r="BB441" s="488"/>
      <c r="BC441" s="488"/>
      <c r="BD441" s="488"/>
      <c r="BE441" s="488"/>
      <c r="BF441" s="488"/>
      <c r="BG441" s="488"/>
      <c r="BH441" s="488"/>
      <c r="BI441" s="488"/>
      <c r="BJ441" s="488"/>
      <c r="BK441" s="488"/>
      <c r="BL441" s="488"/>
      <c r="BM441" s="488"/>
      <c r="BN441" s="488"/>
      <c r="BO441" s="488"/>
      <c r="BP441" s="488"/>
      <c r="BQ441" s="488"/>
      <c r="BR441" s="488"/>
      <c r="BS441" s="488"/>
      <c r="BT441" s="488"/>
      <c r="BU441" s="488"/>
      <c r="BV441" s="488"/>
      <c r="BW441" s="488"/>
      <c r="BX441" s="488"/>
      <c r="BY441" s="488"/>
      <c r="BZ441" s="488"/>
      <c r="CA441" s="488"/>
      <c r="CB441" s="488"/>
      <c r="CC441" s="488"/>
      <c r="CD441" s="488"/>
      <c r="CE441" s="488"/>
      <c r="CF441" s="488"/>
      <c r="CG441" s="488"/>
      <c r="CH441" s="488"/>
      <c r="CI441" s="488"/>
      <c r="CJ441" s="488"/>
      <c r="CK441" s="488"/>
      <c r="CL441" s="488"/>
      <c r="CM441" s="488"/>
      <c r="CN441" s="488"/>
      <c r="CO441" s="488"/>
      <c r="CP441" s="488"/>
      <c r="CQ441" s="488"/>
      <c r="CR441" s="488"/>
      <c r="CS441" s="488"/>
      <c r="CT441" s="488"/>
      <c r="CU441" s="488"/>
      <c r="CV441" s="488"/>
      <c r="CW441" s="488"/>
      <c r="CX441" s="488"/>
      <c r="CY441" s="488"/>
      <c r="CZ441" s="488"/>
      <c r="DA441" s="488"/>
      <c r="DB441" s="488"/>
      <c r="DC441" s="488"/>
      <c r="DD441" s="488"/>
      <c r="DE441" s="488"/>
      <c r="DF441" s="488"/>
      <c r="DG441" s="488"/>
      <c r="DH441" s="488"/>
      <c r="DI441" s="488"/>
      <c r="DJ441" s="488"/>
      <c r="DK441" s="488"/>
      <c r="DL441" s="488"/>
      <c r="DM441" s="488"/>
      <c r="DN441" s="488"/>
      <c r="DO441" s="488"/>
      <c r="DP441" s="488"/>
      <c r="DQ441" s="488"/>
      <c r="DR441" s="488"/>
      <c r="DS441" s="488"/>
      <c r="DT441" s="488"/>
      <c r="DU441" s="488"/>
      <c r="DV441" s="488"/>
      <c r="DW441" s="488"/>
      <c r="DX441" s="488"/>
      <c r="DY441" s="488"/>
      <c r="DZ441" s="488"/>
      <c r="EA441" s="488"/>
      <c r="EB441" s="488"/>
      <c r="EC441" s="488"/>
      <c r="ED441" s="488"/>
      <c r="EE441" s="488"/>
      <c r="EF441" s="488"/>
      <c r="EG441" s="488"/>
      <c r="EH441" s="489"/>
    </row>
    <row r="442" spans="1:138" s="490" customFormat="1" ht="18" customHeight="1">
      <c r="A442" s="628">
        <v>434</v>
      </c>
      <c r="B442" s="470" t="s">
        <v>2092</v>
      </c>
      <c r="C442" s="468" t="s">
        <v>648</v>
      </c>
      <c r="D442" s="469">
        <v>6000</v>
      </c>
      <c r="E442" s="381" t="s">
        <v>1920</v>
      </c>
      <c r="F442" s="369" t="s">
        <v>1921</v>
      </c>
      <c r="G442" s="381" t="s">
        <v>1922</v>
      </c>
      <c r="H442" s="470" t="s">
        <v>979</v>
      </c>
      <c r="I442" s="468"/>
      <c r="J442" s="468"/>
      <c r="K442" s="471"/>
      <c r="L442" s="468"/>
      <c r="M442" s="488"/>
      <c r="N442" s="488"/>
      <c r="O442" s="488"/>
      <c r="P442" s="488"/>
      <c r="Q442" s="488"/>
      <c r="R442" s="488"/>
      <c r="S442" s="488"/>
      <c r="T442" s="488"/>
      <c r="U442" s="488"/>
      <c r="V442" s="488"/>
      <c r="W442" s="488"/>
      <c r="X442" s="488"/>
      <c r="Y442" s="488"/>
      <c r="Z442" s="488"/>
      <c r="AA442" s="488"/>
      <c r="AB442" s="488"/>
      <c r="AC442" s="488"/>
      <c r="AD442" s="488"/>
      <c r="AE442" s="488"/>
      <c r="AF442" s="488"/>
      <c r="AG442" s="488"/>
      <c r="AH442" s="488"/>
      <c r="AI442" s="488"/>
      <c r="AJ442" s="488"/>
      <c r="AK442" s="488"/>
      <c r="AL442" s="488"/>
      <c r="AM442" s="488"/>
      <c r="AN442" s="488"/>
      <c r="AO442" s="488"/>
      <c r="AP442" s="488"/>
      <c r="AQ442" s="488"/>
      <c r="AR442" s="488"/>
      <c r="AS442" s="488"/>
      <c r="AT442" s="488"/>
      <c r="AU442" s="488"/>
      <c r="AV442" s="488"/>
      <c r="AW442" s="488"/>
      <c r="AX442" s="488"/>
      <c r="AY442" s="488"/>
      <c r="AZ442" s="488"/>
      <c r="BA442" s="488"/>
      <c r="BB442" s="488"/>
      <c r="BC442" s="488"/>
      <c r="BD442" s="488"/>
      <c r="BE442" s="488"/>
      <c r="BF442" s="488"/>
      <c r="BG442" s="488"/>
      <c r="BH442" s="488"/>
      <c r="BI442" s="488"/>
      <c r="BJ442" s="488"/>
      <c r="BK442" s="488"/>
      <c r="BL442" s="488"/>
      <c r="BM442" s="488"/>
      <c r="BN442" s="488"/>
      <c r="BO442" s="488"/>
      <c r="BP442" s="488"/>
      <c r="BQ442" s="488"/>
      <c r="BR442" s="488"/>
      <c r="BS442" s="488"/>
      <c r="BT442" s="488"/>
      <c r="BU442" s="488"/>
      <c r="BV442" s="488"/>
      <c r="BW442" s="488"/>
      <c r="BX442" s="488"/>
      <c r="BY442" s="488"/>
      <c r="BZ442" s="488"/>
      <c r="CA442" s="488"/>
      <c r="CB442" s="488"/>
      <c r="CC442" s="488"/>
      <c r="CD442" s="488"/>
      <c r="CE442" s="488"/>
      <c r="CF442" s="488"/>
      <c r="CG442" s="488"/>
      <c r="CH442" s="488"/>
      <c r="CI442" s="488"/>
      <c r="CJ442" s="488"/>
      <c r="CK442" s="488"/>
      <c r="CL442" s="488"/>
      <c r="CM442" s="488"/>
      <c r="CN442" s="488"/>
      <c r="CO442" s="488"/>
      <c r="CP442" s="488"/>
      <c r="CQ442" s="488"/>
      <c r="CR442" s="488"/>
      <c r="CS442" s="488"/>
      <c r="CT442" s="488"/>
      <c r="CU442" s="488"/>
      <c r="CV442" s="488"/>
      <c r="CW442" s="488"/>
      <c r="CX442" s="488"/>
      <c r="CY442" s="488"/>
      <c r="CZ442" s="488"/>
      <c r="DA442" s="488"/>
      <c r="DB442" s="488"/>
      <c r="DC442" s="488"/>
      <c r="DD442" s="488"/>
      <c r="DE442" s="488"/>
      <c r="DF442" s="488"/>
      <c r="DG442" s="488"/>
      <c r="DH442" s="488"/>
      <c r="DI442" s="488"/>
      <c r="DJ442" s="488"/>
      <c r="DK442" s="488"/>
      <c r="DL442" s="488"/>
      <c r="DM442" s="488"/>
      <c r="DN442" s="488"/>
      <c r="DO442" s="488"/>
      <c r="DP442" s="488"/>
      <c r="DQ442" s="488"/>
      <c r="DR442" s="488"/>
      <c r="DS442" s="488"/>
      <c r="DT442" s="488"/>
      <c r="DU442" s="488"/>
      <c r="DV442" s="488"/>
      <c r="DW442" s="488"/>
      <c r="DX442" s="488"/>
      <c r="DY442" s="488"/>
      <c r="DZ442" s="488"/>
      <c r="EA442" s="488"/>
      <c r="EB442" s="488"/>
      <c r="EC442" s="488"/>
      <c r="ED442" s="488"/>
      <c r="EE442" s="488"/>
      <c r="EF442" s="488"/>
      <c r="EG442" s="488"/>
      <c r="EH442" s="489"/>
    </row>
    <row r="443" spans="1:138" s="490" customFormat="1" ht="18" customHeight="1">
      <c r="A443" s="628">
        <v>435</v>
      </c>
      <c r="B443" s="470" t="s">
        <v>2092</v>
      </c>
      <c r="C443" s="468" t="s">
        <v>648</v>
      </c>
      <c r="D443" s="469">
        <v>30000</v>
      </c>
      <c r="E443" s="381" t="s">
        <v>1740</v>
      </c>
      <c r="F443" s="369" t="s">
        <v>1741</v>
      </c>
      <c r="G443" s="381" t="s">
        <v>1742</v>
      </c>
      <c r="H443" s="470" t="s">
        <v>979</v>
      </c>
      <c r="I443" s="468"/>
      <c r="J443" s="468"/>
      <c r="K443" s="471"/>
      <c r="L443" s="468"/>
      <c r="M443" s="488"/>
      <c r="N443" s="488"/>
      <c r="O443" s="488"/>
      <c r="P443" s="488"/>
      <c r="Q443" s="488"/>
      <c r="R443" s="488"/>
      <c r="S443" s="488"/>
      <c r="T443" s="488"/>
      <c r="U443" s="488"/>
      <c r="V443" s="488"/>
      <c r="W443" s="488"/>
      <c r="X443" s="488"/>
      <c r="Y443" s="488"/>
      <c r="Z443" s="488"/>
      <c r="AA443" s="488"/>
      <c r="AB443" s="488"/>
      <c r="AC443" s="488"/>
      <c r="AD443" s="488"/>
      <c r="AE443" s="488"/>
      <c r="AF443" s="488"/>
      <c r="AG443" s="488"/>
      <c r="AH443" s="488"/>
      <c r="AI443" s="488"/>
      <c r="AJ443" s="488"/>
      <c r="AK443" s="488"/>
      <c r="AL443" s="488"/>
      <c r="AM443" s="488"/>
      <c r="AN443" s="488"/>
      <c r="AO443" s="488"/>
      <c r="AP443" s="488"/>
      <c r="AQ443" s="488"/>
      <c r="AR443" s="488"/>
      <c r="AS443" s="488"/>
      <c r="AT443" s="488"/>
      <c r="AU443" s="488"/>
      <c r="AV443" s="488"/>
      <c r="AW443" s="488"/>
      <c r="AX443" s="488"/>
      <c r="AY443" s="488"/>
      <c r="AZ443" s="488"/>
      <c r="BA443" s="488"/>
      <c r="BB443" s="488"/>
      <c r="BC443" s="488"/>
      <c r="BD443" s="488"/>
      <c r="BE443" s="488"/>
      <c r="BF443" s="488"/>
      <c r="BG443" s="488"/>
      <c r="BH443" s="488"/>
      <c r="BI443" s="488"/>
      <c r="BJ443" s="488"/>
      <c r="BK443" s="488"/>
      <c r="BL443" s="488"/>
      <c r="BM443" s="488"/>
      <c r="BN443" s="488"/>
      <c r="BO443" s="488"/>
      <c r="BP443" s="488"/>
      <c r="BQ443" s="488"/>
      <c r="BR443" s="488"/>
      <c r="BS443" s="488"/>
      <c r="BT443" s="488"/>
      <c r="BU443" s="488"/>
      <c r="BV443" s="488"/>
      <c r="BW443" s="488"/>
      <c r="BX443" s="488"/>
      <c r="BY443" s="488"/>
      <c r="BZ443" s="488"/>
      <c r="CA443" s="488"/>
      <c r="CB443" s="488"/>
      <c r="CC443" s="488"/>
      <c r="CD443" s="488"/>
      <c r="CE443" s="488"/>
      <c r="CF443" s="488"/>
      <c r="CG443" s="488"/>
      <c r="CH443" s="488"/>
      <c r="CI443" s="488"/>
      <c r="CJ443" s="488"/>
      <c r="CK443" s="488"/>
      <c r="CL443" s="488"/>
      <c r="CM443" s="488"/>
      <c r="CN443" s="488"/>
      <c r="CO443" s="488"/>
      <c r="CP443" s="488"/>
      <c r="CQ443" s="488"/>
      <c r="CR443" s="488"/>
      <c r="CS443" s="488"/>
      <c r="CT443" s="488"/>
      <c r="CU443" s="488"/>
      <c r="CV443" s="488"/>
      <c r="CW443" s="488"/>
      <c r="CX443" s="488"/>
      <c r="CY443" s="488"/>
      <c r="CZ443" s="488"/>
      <c r="DA443" s="488"/>
      <c r="DB443" s="488"/>
      <c r="DC443" s="488"/>
      <c r="DD443" s="488"/>
      <c r="DE443" s="488"/>
      <c r="DF443" s="488"/>
      <c r="DG443" s="488"/>
      <c r="DH443" s="488"/>
      <c r="DI443" s="488"/>
      <c r="DJ443" s="488"/>
      <c r="DK443" s="488"/>
      <c r="DL443" s="488"/>
      <c r="DM443" s="488"/>
      <c r="DN443" s="488"/>
      <c r="DO443" s="488"/>
      <c r="DP443" s="488"/>
      <c r="DQ443" s="488"/>
      <c r="DR443" s="488"/>
      <c r="DS443" s="488"/>
      <c r="DT443" s="488"/>
      <c r="DU443" s="488"/>
      <c r="DV443" s="488"/>
      <c r="DW443" s="488"/>
      <c r="DX443" s="488"/>
      <c r="DY443" s="488"/>
      <c r="DZ443" s="488"/>
      <c r="EA443" s="488"/>
      <c r="EB443" s="488"/>
      <c r="EC443" s="488"/>
      <c r="ED443" s="488"/>
      <c r="EE443" s="488"/>
      <c r="EF443" s="488"/>
      <c r="EG443" s="488"/>
      <c r="EH443" s="489"/>
    </row>
    <row r="444" spans="1:138" s="490" customFormat="1" ht="18" customHeight="1">
      <c r="A444" s="628">
        <v>436</v>
      </c>
      <c r="B444" s="470" t="s">
        <v>2093</v>
      </c>
      <c r="C444" s="468" t="s">
        <v>648</v>
      </c>
      <c r="D444" s="469">
        <v>10000</v>
      </c>
      <c r="E444" s="381" t="s">
        <v>2094</v>
      </c>
      <c r="F444" s="369" t="s">
        <v>1744</v>
      </c>
      <c r="G444" s="381" t="s">
        <v>1745</v>
      </c>
      <c r="H444" s="470" t="s">
        <v>983</v>
      </c>
      <c r="I444" s="468"/>
      <c r="J444" s="468"/>
      <c r="K444" s="471"/>
      <c r="L444" s="468"/>
      <c r="M444" s="488"/>
      <c r="N444" s="488"/>
      <c r="O444" s="488"/>
      <c r="P444" s="488"/>
      <c r="Q444" s="488"/>
      <c r="R444" s="488"/>
      <c r="S444" s="488"/>
      <c r="T444" s="488"/>
      <c r="U444" s="488"/>
      <c r="V444" s="488"/>
      <c r="W444" s="488"/>
      <c r="X444" s="488"/>
      <c r="Y444" s="488"/>
      <c r="Z444" s="488"/>
      <c r="AA444" s="488"/>
      <c r="AB444" s="488"/>
      <c r="AC444" s="488"/>
      <c r="AD444" s="488"/>
      <c r="AE444" s="488"/>
      <c r="AF444" s="488"/>
      <c r="AG444" s="488"/>
      <c r="AH444" s="488"/>
      <c r="AI444" s="488"/>
      <c r="AJ444" s="488"/>
      <c r="AK444" s="488"/>
      <c r="AL444" s="488"/>
      <c r="AM444" s="488"/>
      <c r="AN444" s="488"/>
      <c r="AO444" s="488"/>
      <c r="AP444" s="488"/>
      <c r="AQ444" s="488"/>
      <c r="AR444" s="488"/>
      <c r="AS444" s="488"/>
      <c r="AT444" s="488"/>
      <c r="AU444" s="488"/>
      <c r="AV444" s="488"/>
      <c r="AW444" s="488"/>
      <c r="AX444" s="488"/>
      <c r="AY444" s="488"/>
      <c r="AZ444" s="488"/>
      <c r="BA444" s="488"/>
      <c r="BB444" s="488"/>
      <c r="BC444" s="488"/>
      <c r="BD444" s="488"/>
      <c r="BE444" s="488"/>
      <c r="BF444" s="488"/>
      <c r="BG444" s="488"/>
      <c r="BH444" s="488"/>
      <c r="BI444" s="488"/>
      <c r="BJ444" s="488"/>
      <c r="BK444" s="488"/>
      <c r="BL444" s="488"/>
      <c r="BM444" s="488"/>
      <c r="BN444" s="488"/>
      <c r="BO444" s="488"/>
      <c r="BP444" s="488"/>
      <c r="BQ444" s="488"/>
      <c r="BR444" s="488"/>
      <c r="BS444" s="488"/>
      <c r="BT444" s="488"/>
      <c r="BU444" s="488"/>
      <c r="BV444" s="488"/>
      <c r="BW444" s="488"/>
      <c r="BX444" s="488"/>
      <c r="BY444" s="488"/>
      <c r="BZ444" s="488"/>
      <c r="CA444" s="488"/>
      <c r="CB444" s="488"/>
      <c r="CC444" s="488"/>
      <c r="CD444" s="488"/>
      <c r="CE444" s="488"/>
      <c r="CF444" s="488"/>
      <c r="CG444" s="488"/>
      <c r="CH444" s="488"/>
      <c r="CI444" s="488"/>
      <c r="CJ444" s="488"/>
      <c r="CK444" s="488"/>
      <c r="CL444" s="488"/>
      <c r="CM444" s="488"/>
      <c r="CN444" s="488"/>
      <c r="CO444" s="488"/>
      <c r="CP444" s="488"/>
      <c r="CQ444" s="488"/>
      <c r="CR444" s="488"/>
      <c r="CS444" s="488"/>
      <c r="CT444" s="488"/>
      <c r="CU444" s="488"/>
      <c r="CV444" s="488"/>
      <c r="CW444" s="488"/>
      <c r="CX444" s="488"/>
      <c r="CY444" s="488"/>
      <c r="CZ444" s="488"/>
      <c r="DA444" s="488"/>
      <c r="DB444" s="488"/>
      <c r="DC444" s="488"/>
      <c r="DD444" s="488"/>
      <c r="DE444" s="488"/>
      <c r="DF444" s="488"/>
      <c r="DG444" s="488"/>
      <c r="DH444" s="488"/>
      <c r="DI444" s="488"/>
      <c r="DJ444" s="488"/>
      <c r="DK444" s="488"/>
      <c r="DL444" s="488"/>
      <c r="DM444" s="488"/>
      <c r="DN444" s="488"/>
      <c r="DO444" s="488"/>
      <c r="DP444" s="488"/>
      <c r="DQ444" s="488"/>
      <c r="DR444" s="488"/>
      <c r="DS444" s="488"/>
      <c r="DT444" s="488"/>
      <c r="DU444" s="488"/>
      <c r="DV444" s="488"/>
      <c r="DW444" s="488"/>
      <c r="DX444" s="488"/>
      <c r="DY444" s="488"/>
      <c r="DZ444" s="488"/>
      <c r="EA444" s="488"/>
      <c r="EB444" s="488"/>
      <c r="EC444" s="488"/>
      <c r="ED444" s="488"/>
      <c r="EE444" s="488"/>
      <c r="EF444" s="488"/>
      <c r="EG444" s="488"/>
      <c r="EH444" s="489"/>
    </row>
    <row r="445" spans="1:138" s="490" customFormat="1" ht="18" customHeight="1">
      <c r="A445" s="628">
        <v>437</v>
      </c>
      <c r="B445" s="470" t="s">
        <v>2093</v>
      </c>
      <c r="C445" s="468" t="s">
        <v>648</v>
      </c>
      <c r="D445" s="469">
        <v>25000</v>
      </c>
      <c r="E445" s="381" t="s">
        <v>2095</v>
      </c>
      <c r="F445" s="369" t="s">
        <v>2096</v>
      </c>
      <c r="G445" s="381" t="s">
        <v>2097</v>
      </c>
      <c r="H445" s="470" t="s">
        <v>1001</v>
      </c>
      <c r="I445" s="468"/>
      <c r="J445" s="468"/>
      <c r="K445" s="471"/>
      <c r="L445" s="468"/>
      <c r="M445" s="488"/>
      <c r="N445" s="488"/>
      <c r="O445" s="488"/>
      <c r="P445" s="488"/>
      <c r="Q445" s="488"/>
      <c r="R445" s="488"/>
      <c r="S445" s="488"/>
      <c r="T445" s="488"/>
      <c r="U445" s="488"/>
      <c r="V445" s="488"/>
      <c r="W445" s="488"/>
      <c r="X445" s="488"/>
      <c r="Y445" s="488"/>
      <c r="Z445" s="488"/>
      <c r="AA445" s="488"/>
      <c r="AB445" s="488"/>
      <c r="AC445" s="488"/>
      <c r="AD445" s="488"/>
      <c r="AE445" s="488"/>
      <c r="AF445" s="488"/>
      <c r="AG445" s="488"/>
      <c r="AH445" s="488"/>
      <c r="AI445" s="488"/>
      <c r="AJ445" s="488"/>
      <c r="AK445" s="488"/>
      <c r="AL445" s="488"/>
      <c r="AM445" s="488"/>
      <c r="AN445" s="488"/>
      <c r="AO445" s="488"/>
      <c r="AP445" s="488"/>
      <c r="AQ445" s="488"/>
      <c r="AR445" s="488"/>
      <c r="AS445" s="488"/>
      <c r="AT445" s="488"/>
      <c r="AU445" s="488"/>
      <c r="AV445" s="488"/>
      <c r="AW445" s="488"/>
      <c r="AX445" s="488"/>
      <c r="AY445" s="488"/>
      <c r="AZ445" s="488"/>
      <c r="BA445" s="488"/>
      <c r="BB445" s="488"/>
      <c r="BC445" s="488"/>
      <c r="BD445" s="488"/>
      <c r="BE445" s="488"/>
      <c r="BF445" s="488"/>
      <c r="BG445" s="488"/>
      <c r="BH445" s="488"/>
      <c r="BI445" s="488"/>
      <c r="BJ445" s="488"/>
      <c r="BK445" s="488"/>
      <c r="BL445" s="488"/>
      <c r="BM445" s="488"/>
      <c r="BN445" s="488"/>
      <c r="BO445" s="488"/>
      <c r="BP445" s="488"/>
      <c r="BQ445" s="488"/>
      <c r="BR445" s="488"/>
      <c r="BS445" s="488"/>
      <c r="BT445" s="488"/>
      <c r="BU445" s="488"/>
      <c r="BV445" s="488"/>
      <c r="BW445" s="488"/>
      <c r="BX445" s="488"/>
      <c r="BY445" s="488"/>
      <c r="BZ445" s="488"/>
      <c r="CA445" s="488"/>
      <c r="CB445" s="488"/>
      <c r="CC445" s="488"/>
      <c r="CD445" s="488"/>
      <c r="CE445" s="488"/>
      <c r="CF445" s="488"/>
      <c r="CG445" s="488"/>
      <c r="CH445" s="488"/>
      <c r="CI445" s="488"/>
      <c r="CJ445" s="488"/>
      <c r="CK445" s="488"/>
      <c r="CL445" s="488"/>
      <c r="CM445" s="488"/>
      <c r="CN445" s="488"/>
      <c r="CO445" s="488"/>
      <c r="CP445" s="488"/>
      <c r="CQ445" s="488"/>
      <c r="CR445" s="488"/>
      <c r="CS445" s="488"/>
      <c r="CT445" s="488"/>
      <c r="CU445" s="488"/>
      <c r="CV445" s="488"/>
      <c r="CW445" s="488"/>
      <c r="CX445" s="488"/>
      <c r="CY445" s="488"/>
      <c r="CZ445" s="488"/>
      <c r="DA445" s="488"/>
      <c r="DB445" s="488"/>
      <c r="DC445" s="488"/>
      <c r="DD445" s="488"/>
      <c r="DE445" s="488"/>
      <c r="DF445" s="488"/>
      <c r="DG445" s="488"/>
      <c r="DH445" s="488"/>
      <c r="DI445" s="488"/>
      <c r="DJ445" s="488"/>
      <c r="DK445" s="488"/>
      <c r="DL445" s="488"/>
      <c r="DM445" s="488"/>
      <c r="DN445" s="488"/>
      <c r="DO445" s="488"/>
      <c r="DP445" s="488"/>
      <c r="DQ445" s="488"/>
      <c r="DR445" s="488"/>
      <c r="DS445" s="488"/>
      <c r="DT445" s="488"/>
      <c r="DU445" s="488"/>
      <c r="DV445" s="488"/>
      <c r="DW445" s="488"/>
      <c r="DX445" s="488"/>
      <c r="DY445" s="488"/>
      <c r="DZ445" s="488"/>
      <c r="EA445" s="488"/>
      <c r="EB445" s="488"/>
      <c r="EC445" s="488"/>
      <c r="ED445" s="488"/>
      <c r="EE445" s="488"/>
      <c r="EF445" s="488"/>
      <c r="EG445" s="488"/>
      <c r="EH445" s="489"/>
    </row>
    <row r="446" spans="1:138" s="490" customFormat="1" ht="18" customHeight="1">
      <c r="A446" s="628">
        <v>438</v>
      </c>
      <c r="B446" s="470" t="s">
        <v>2093</v>
      </c>
      <c r="C446" s="468" t="s">
        <v>648</v>
      </c>
      <c r="D446" s="469">
        <v>5000</v>
      </c>
      <c r="E446" s="381" t="s">
        <v>2098</v>
      </c>
      <c r="F446" s="369" t="s">
        <v>2099</v>
      </c>
      <c r="G446" s="381" t="s">
        <v>2100</v>
      </c>
      <c r="H446" s="470" t="s">
        <v>983</v>
      </c>
      <c r="I446" s="468"/>
      <c r="J446" s="468"/>
      <c r="K446" s="471"/>
      <c r="L446" s="468"/>
      <c r="M446" s="488"/>
      <c r="N446" s="488"/>
      <c r="O446" s="488"/>
      <c r="P446" s="488"/>
      <c r="Q446" s="488"/>
      <c r="R446" s="488"/>
      <c r="S446" s="488"/>
      <c r="T446" s="488"/>
      <c r="U446" s="488"/>
      <c r="V446" s="488"/>
      <c r="W446" s="488"/>
      <c r="X446" s="488"/>
      <c r="Y446" s="488"/>
      <c r="Z446" s="488"/>
      <c r="AA446" s="488"/>
      <c r="AB446" s="488"/>
      <c r="AC446" s="488"/>
      <c r="AD446" s="488"/>
      <c r="AE446" s="488"/>
      <c r="AF446" s="488"/>
      <c r="AG446" s="488"/>
      <c r="AH446" s="488"/>
      <c r="AI446" s="488"/>
      <c r="AJ446" s="488"/>
      <c r="AK446" s="488"/>
      <c r="AL446" s="488"/>
      <c r="AM446" s="488"/>
      <c r="AN446" s="488"/>
      <c r="AO446" s="488"/>
      <c r="AP446" s="488"/>
      <c r="AQ446" s="488"/>
      <c r="AR446" s="488"/>
      <c r="AS446" s="488"/>
      <c r="AT446" s="488"/>
      <c r="AU446" s="488"/>
      <c r="AV446" s="488"/>
      <c r="AW446" s="488"/>
      <c r="AX446" s="488"/>
      <c r="AY446" s="488"/>
      <c r="AZ446" s="488"/>
      <c r="BA446" s="488"/>
      <c r="BB446" s="488"/>
      <c r="BC446" s="488"/>
      <c r="BD446" s="488"/>
      <c r="BE446" s="488"/>
      <c r="BF446" s="488"/>
      <c r="BG446" s="488"/>
      <c r="BH446" s="488"/>
      <c r="BI446" s="488"/>
      <c r="BJ446" s="488"/>
      <c r="BK446" s="488"/>
      <c r="BL446" s="488"/>
      <c r="BM446" s="488"/>
      <c r="BN446" s="488"/>
      <c r="BO446" s="488"/>
      <c r="BP446" s="488"/>
      <c r="BQ446" s="488"/>
      <c r="BR446" s="488"/>
      <c r="BS446" s="488"/>
      <c r="BT446" s="488"/>
      <c r="BU446" s="488"/>
      <c r="BV446" s="488"/>
      <c r="BW446" s="488"/>
      <c r="BX446" s="488"/>
      <c r="BY446" s="488"/>
      <c r="BZ446" s="488"/>
      <c r="CA446" s="488"/>
      <c r="CB446" s="488"/>
      <c r="CC446" s="488"/>
      <c r="CD446" s="488"/>
      <c r="CE446" s="488"/>
      <c r="CF446" s="488"/>
      <c r="CG446" s="488"/>
      <c r="CH446" s="488"/>
      <c r="CI446" s="488"/>
      <c r="CJ446" s="488"/>
      <c r="CK446" s="488"/>
      <c r="CL446" s="488"/>
      <c r="CM446" s="488"/>
      <c r="CN446" s="488"/>
      <c r="CO446" s="488"/>
      <c r="CP446" s="488"/>
      <c r="CQ446" s="488"/>
      <c r="CR446" s="488"/>
      <c r="CS446" s="488"/>
      <c r="CT446" s="488"/>
      <c r="CU446" s="488"/>
      <c r="CV446" s="488"/>
      <c r="CW446" s="488"/>
      <c r="CX446" s="488"/>
      <c r="CY446" s="488"/>
      <c r="CZ446" s="488"/>
      <c r="DA446" s="488"/>
      <c r="DB446" s="488"/>
      <c r="DC446" s="488"/>
      <c r="DD446" s="488"/>
      <c r="DE446" s="488"/>
      <c r="DF446" s="488"/>
      <c r="DG446" s="488"/>
      <c r="DH446" s="488"/>
      <c r="DI446" s="488"/>
      <c r="DJ446" s="488"/>
      <c r="DK446" s="488"/>
      <c r="DL446" s="488"/>
      <c r="DM446" s="488"/>
      <c r="DN446" s="488"/>
      <c r="DO446" s="488"/>
      <c r="DP446" s="488"/>
      <c r="DQ446" s="488"/>
      <c r="DR446" s="488"/>
      <c r="DS446" s="488"/>
      <c r="DT446" s="488"/>
      <c r="DU446" s="488"/>
      <c r="DV446" s="488"/>
      <c r="DW446" s="488"/>
      <c r="DX446" s="488"/>
      <c r="DY446" s="488"/>
      <c r="DZ446" s="488"/>
      <c r="EA446" s="488"/>
      <c r="EB446" s="488"/>
      <c r="EC446" s="488"/>
      <c r="ED446" s="488"/>
      <c r="EE446" s="488"/>
      <c r="EF446" s="488"/>
      <c r="EG446" s="488"/>
      <c r="EH446" s="489"/>
    </row>
    <row r="447" spans="1:138" s="490" customFormat="1" ht="18" customHeight="1">
      <c r="A447" s="628">
        <v>439</v>
      </c>
      <c r="B447" s="470" t="s">
        <v>2101</v>
      </c>
      <c r="C447" s="468" t="s">
        <v>648</v>
      </c>
      <c r="D447" s="469">
        <v>10000</v>
      </c>
      <c r="E447" s="381" t="s">
        <v>2102</v>
      </c>
      <c r="F447" s="369" t="s">
        <v>2103</v>
      </c>
      <c r="G447" s="381" t="s">
        <v>2104</v>
      </c>
      <c r="H447" s="470" t="s">
        <v>979</v>
      </c>
      <c r="I447" s="468"/>
      <c r="J447" s="468"/>
      <c r="K447" s="471"/>
      <c r="L447" s="468"/>
      <c r="M447" s="488"/>
      <c r="N447" s="488"/>
      <c r="O447" s="488"/>
      <c r="P447" s="488"/>
      <c r="Q447" s="488"/>
      <c r="R447" s="488"/>
      <c r="S447" s="488"/>
      <c r="T447" s="488"/>
      <c r="U447" s="488"/>
      <c r="V447" s="488"/>
      <c r="W447" s="488"/>
      <c r="X447" s="488"/>
      <c r="Y447" s="488"/>
      <c r="Z447" s="488"/>
      <c r="AA447" s="488"/>
      <c r="AB447" s="488"/>
      <c r="AC447" s="488"/>
      <c r="AD447" s="488"/>
      <c r="AE447" s="488"/>
      <c r="AF447" s="488"/>
      <c r="AG447" s="488"/>
      <c r="AH447" s="488"/>
      <c r="AI447" s="488"/>
      <c r="AJ447" s="488"/>
      <c r="AK447" s="488"/>
      <c r="AL447" s="488"/>
      <c r="AM447" s="488"/>
      <c r="AN447" s="488"/>
      <c r="AO447" s="488"/>
      <c r="AP447" s="488"/>
      <c r="AQ447" s="488"/>
      <c r="AR447" s="488"/>
      <c r="AS447" s="488"/>
      <c r="AT447" s="488"/>
      <c r="AU447" s="488"/>
      <c r="AV447" s="488"/>
      <c r="AW447" s="488"/>
      <c r="AX447" s="488"/>
      <c r="AY447" s="488"/>
      <c r="AZ447" s="488"/>
      <c r="BA447" s="488"/>
      <c r="BB447" s="488"/>
      <c r="BC447" s="488"/>
      <c r="BD447" s="488"/>
      <c r="BE447" s="488"/>
      <c r="BF447" s="488"/>
      <c r="BG447" s="488"/>
      <c r="BH447" s="488"/>
      <c r="BI447" s="488"/>
      <c r="BJ447" s="488"/>
      <c r="BK447" s="488"/>
      <c r="BL447" s="488"/>
      <c r="BM447" s="488"/>
      <c r="BN447" s="488"/>
      <c r="BO447" s="488"/>
      <c r="BP447" s="488"/>
      <c r="BQ447" s="488"/>
      <c r="BR447" s="488"/>
      <c r="BS447" s="488"/>
      <c r="BT447" s="488"/>
      <c r="BU447" s="488"/>
      <c r="BV447" s="488"/>
      <c r="BW447" s="488"/>
      <c r="BX447" s="488"/>
      <c r="BY447" s="488"/>
      <c r="BZ447" s="488"/>
      <c r="CA447" s="488"/>
      <c r="CB447" s="488"/>
      <c r="CC447" s="488"/>
      <c r="CD447" s="488"/>
      <c r="CE447" s="488"/>
      <c r="CF447" s="488"/>
      <c r="CG447" s="488"/>
      <c r="CH447" s="488"/>
      <c r="CI447" s="488"/>
      <c r="CJ447" s="488"/>
      <c r="CK447" s="488"/>
      <c r="CL447" s="488"/>
      <c r="CM447" s="488"/>
      <c r="CN447" s="488"/>
      <c r="CO447" s="488"/>
      <c r="CP447" s="488"/>
      <c r="CQ447" s="488"/>
      <c r="CR447" s="488"/>
      <c r="CS447" s="488"/>
      <c r="CT447" s="488"/>
      <c r="CU447" s="488"/>
      <c r="CV447" s="488"/>
      <c r="CW447" s="488"/>
      <c r="CX447" s="488"/>
      <c r="CY447" s="488"/>
      <c r="CZ447" s="488"/>
      <c r="DA447" s="488"/>
      <c r="DB447" s="488"/>
      <c r="DC447" s="488"/>
      <c r="DD447" s="488"/>
      <c r="DE447" s="488"/>
      <c r="DF447" s="488"/>
      <c r="DG447" s="488"/>
      <c r="DH447" s="488"/>
      <c r="DI447" s="488"/>
      <c r="DJ447" s="488"/>
      <c r="DK447" s="488"/>
      <c r="DL447" s="488"/>
      <c r="DM447" s="488"/>
      <c r="DN447" s="488"/>
      <c r="DO447" s="488"/>
      <c r="DP447" s="488"/>
      <c r="DQ447" s="488"/>
      <c r="DR447" s="488"/>
      <c r="DS447" s="488"/>
      <c r="DT447" s="488"/>
      <c r="DU447" s="488"/>
      <c r="DV447" s="488"/>
      <c r="DW447" s="488"/>
      <c r="DX447" s="488"/>
      <c r="DY447" s="488"/>
      <c r="DZ447" s="488"/>
      <c r="EA447" s="488"/>
      <c r="EB447" s="488"/>
      <c r="EC447" s="488"/>
      <c r="ED447" s="488"/>
      <c r="EE447" s="488"/>
      <c r="EF447" s="488"/>
      <c r="EG447" s="488"/>
      <c r="EH447" s="489"/>
    </row>
    <row r="448" spans="1:138" s="490" customFormat="1" ht="18" customHeight="1">
      <c r="A448" s="628">
        <v>440</v>
      </c>
      <c r="B448" s="470" t="s">
        <v>2101</v>
      </c>
      <c r="C448" s="468" t="s">
        <v>648</v>
      </c>
      <c r="D448" s="469">
        <v>620</v>
      </c>
      <c r="E448" s="381" t="s">
        <v>2105</v>
      </c>
      <c r="F448" s="369" t="s">
        <v>2106</v>
      </c>
      <c r="G448" s="381" t="s">
        <v>2107</v>
      </c>
      <c r="H448" s="470" t="s">
        <v>1001</v>
      </c>
      <c r="I448" s="468"/>
      <c r="J448" s="468"/>
      <c r="K448" s="471"/>
      <c r="L448" s="468"/>
      <c r="M448" s="488"/>
      <c r="N448" s="488"/>
      <c r="O448" s="488"/>
      <c r="P448" s="488"/>
      <c r="Q448" s="488"/>
      <c r="R448" s="488"/>
      <c r="S448" s="488"/>
      <c r="T448" s="488"/>
      <c r="U448" s="488"/>
      <c r="V448" s="488"/>
      <c r="W448" s="488"/>
      <c r="X448" s="488"/>
      <c r="Y448" s="488"/>
      <c r="Z448" s="488"/>
      <c r="AA448" s="488"/>
      <c r="AB448" s="488"/>
      <c r="AC448" s="488"/>
      <c r="AD448" s="488"/>
      <c r="AE448" s="488"/>
      <c r="AF448" s="488"/>
      <c r="AG448" s="488"/>
      <c r="AH448" s="488"/>
      <c r="AI448" s="488"/>
      <c r="AJ448" s="488"/>
      <c r="AK448" s="488"/>
      <c r="AL448" s="488"/>
      <c r="AM448" s="488"/>
      <c r="AN448" s="488"/>
      <c r="AO448" s="488"/>
      <c r="AP448" s="488"/>
      <c r="AQ448" s="488"/>
      <c r="AR448" s="488"/>
      <c r="AS448" s="488"/>
      <c r="AT448" s="488"/>
      <c r="AU448" s="488"/>
      <c r="AV448" s="488"/>
      <c r="AW448" s="488"/>
      <c r="AX448" s="488"/>
      <c r="AY448" s="488"/>
      <c r="AZ448" s="488"/>
      <c r="BA448" s="488"/>
      <c r="BB448" s="488"/>
      <c r="BC448" s="488"/>
      <c r="BD448" s="488"/>
      <c r="BE448" s="488"/>
      <c r="BF448" s="488"/>
      <c r="BG448" s="488"/>
      <c r="BH448" s="488"/>
      <c r="BI448" s="488"/>
      <c r="BJ448" s="488"/>
      <c r="BK448" s="488"/>
      <c r="BL448" s="488"/>
      <c r="BM448" s="488"/>
      <c r="BN448" s="488"/>
      <c r="BO448" s="488"/>
      <c r="BP448" s="488"/>
      <c r="BQ448" s="488"/>
      <c r="BR448" s="488"/>
      <c r="BS448" s="488"/>
      <c r="BT448" s="488"/>
      <c r="BU448" s="488"/>
      <c r="BV448" s="488"/>
      <c r="BW448" s="488"/>
      <c r="BX448" s="488"/>
      <c r="BY448" s="488"/>
      <c r="BZ448" s="488"/>
      <c r="CA448" s="488"/>
      <c r="CB448" s="488"/>
      <c r="CC448" s="488"/>
      <c r="CD448" s="488"/>
      <c r="CE448" s="488"/>
      <c r="CF448" s="488"/>
      <c r="CG448" s="488"/>
      <c r="CH448" s="488"/>
      <c r="CI448" s="488"/>
      <c r="CJ448" s="488"/>
      <c r="CK448" s="488"/>
      <c r="CL448" s="488"/>
      <c r="CM448" s="488"/>
      <c r="CN448" s="488"/>
      <c r="CO448" s="488"/>
      <c r="CP448" s="488"/>
      <c r="CQ448" s="488"/>
      <c r="CR448" s="488"/>
      <c r="CS448" s="488"/>
      <c r="CT448" s="488"/>
      <c r="CU448" s="488"/>
      <c r="CV448" s="488"/>
      <c r="CW448" s="488"/>
      <c r="CX448" s="488"/>
      <c r="CY448" s="488"/>
      <c r="CZ448" s="488"/>
      <c r="DA448" s="488"/>
      <c r="DB448" s="488"/>
      <c r="DC448" s="488"/>
      <c r="DD448" s="488"/>
      <c r="DE448" s="488"/>
      <c r="DF448" s="488"/>
      <c r="DG448" s="488"/>
      <c r="DH448" s="488"/>
      <c r="DI448" s="488"/>
      <c r="DJ448" s="488"/>
      <c r="DK448" s="488"/>
      <c r="DL448" s="488"/>
      <c r="DM448" s="488"/>
      <c r="DN448" s="488"/>
      <c r="DO448" s="488"/>
      <c r="DP448" s="488"/>
      <c r="DQ448" s="488"/>
      <c r="DR448" s="488"/>
      <c r="DS448" s="488"/>
      <c r="DT448" s="488"/>
      <c r="DU448" s="488"/>
      <c r="DV448" s="488"/>
      <c r="DW448" s="488"/>
      <c r="DX448" s="488"/>
      <c r="DY448" s="488"/>
      <c r="DZ448" s="488"/>
      <c r="EA448" s="488"/>
      <c r="EB448" s="488"/>
      <c r="EC448" s="488"/>
      <c r="ED448" s="488"/>
      <c r="EE448" s="488"/>
      <c r="EF448" s="488"/>
      <c r="EG448" s="488"/>
      <c r="EH448" s="489"/>
    </row>
    <row r="449" spans="1:138" s="490" customFormat="1" ht="18" customHeight="1">
      <c r="A449" s="628">
        <v>441</v>
      </c>
      <c r="B449" s="470" t="s">
        <v>2101</v>
      </c>
      <c r="C449" s="468" t="s">
        <v>648</v>
      </c>
      <c r="D449" s="469">
        <v>2000</v>
      </c>
      <c r="E449" s="381" t="s">
        <v>985</v>
      </c>
      <c r="F449" s="369" t="s">
        <v>1039</v>
      </c>
      <c r="G449" s="381" t="s">
        <v>986</v>
      </c>
      <c r="H449" s="470" t="s">
        <v>979</v>
      </c>
      <c r="I449" s="468"/>
      <c r="J449" s="468"/>
      <c r="K449" s="471"/>
      <c r="L449" s="468"/>
      <c r="M449" s="488"/>
      <c r="N449" s="488"/>
      <c r="O449" s="488"/>
      <c r="P449" s="488"/>
      <c r="Q449" s="488"/>
      <c r="R449" s="488"/>
      <c r="S449" s="488"/>
      <c r="T449" s="488"/>
      <c r="U449" s="488"/>
      <c r="V449" s="488"/>
      <c r="W449" s="488"/>
      <c r="X449" s="488"/>
      <c r="Y449" s="488"/>
      <c r="Z449" s="488"/>
      <c r="AA449" s="488"/>
      <c r="AB449" s="488"/>
      <c r="AC449" s="488"/>
      <c r="AD449" s="488"/>
      <c r="AE449" s="488"/>
      <c r="AF449" s="488"/>
      <c r="AG449" s="488"/>
      <c r="AH449" s="488"/>
      <c r="AI449" s="488"/>
      <c r="AJ449" s="488"/>
      <c r="AK449" s="488"/>
      <c r="AL449" s="488"/>
      <c r="AM449" s="488"/>
      <c r="AN449" s="488"/>
      <c r="AO449" s="488"/>
      <c r="AP449" s="488"/>
      <c r="AQ449" s="488"/>
      <c r="AR449" s="488"/>
      <c r="AS449" s="488"/>
      <c r="AT449" s="488"/>
      <c r="AU449" s="488"/>
      <c r="AV449" s="488"/>
      <c r="AW449" s="488"/>
      <c r="AX449" s="488"/>
      <c r="AY449" s="488"/>
      <c r="AZ449" s="488"/>
      <c r="BA449" s="488"/>
      <c r="BB449" s="488"/>
      <c r="BC449" s="488"/>
      <c r="BD449" s="488"/>
      <c r="BE449" s="488"/>
      <c r="BF449" s="488"/>
      <c r="BG449" s="488"/>
      <c r="BH449" s="488"/>
      <c r="BI449" s="488"/>
      <c r="BJ449" s="488"/>
      <c r="BK449" s="488"/>
      <c r="BL449" s="488"/>
      <c r="BM449" s="488"/>
      <c r="BN449" s="488"/>
      <c r="BO449" s="488"/>
      <c r="BP449" s="488"/>
      <c r="BQ449" s="488"/>
      <c r="BR449" s="488"/>
      <c r="BS449" s="488"/>
      <c r="BT449" s="488"/>
      <c r="BU449" s="488"/>
      <c r="BV449" s="488"/>
      <c r="BW449" s="488"/>
      <c r="BX449" s="488"/>
      <c r="BY449" s="488"/>
      <c r="BZ449" s="488"/>
      <c r="CA449" s="488"/>
      <c r="CB449" s="488"/>
      <c r="CC449" s="488"/>
      <c r="CD449" s="488"/>
      <c r="CE449" s="488"/>
      <c r="CF449" s="488"/>
      <c r="CG449" s="488"/>
      <c r="CH449" s="488"/>
      <c r="CI449" s="488"/>
      <c r="CJ449" s="488"/>
      <c r="CK449" s="488"/>
      <c r="CL449" s="488"/>
      <c r="CM449" s="488"/>
      <c r="CN449" s="488"/>
      <c r="CO449" s="488"/>
      <c r="CP449" s="488"/>
      <c r="CQ449" s="488"/>
      <c r="CR449" s="488"/>
      <c r="CS449" s="488"/>
      <c r="CT449" s="488"/>
      <c r="CU449" s="488"/>
      <c r="CV449" s="488"/>
      <c r="CW449" s="488"/>
      <c r="CX449" s="488"/>
      <c r="CY449" s="488"/>
      <c r="CZ449" s="488"/>
      <c r="DA449" s="488"/>
      <c r="DB449" s="488"/>
      <c r="DC449" s="488"/>
      <c r="DD449" s="488"/>
      <c r="DE449" s="488"/>
      <c r="DF449" s="488"/>
      <c r="DG449" s="488"/>
      <c r="DH449" s="488"/>
      <c r="DI449" s="488"/>
      <c r="DJ449" s="488"/>
      <c r="DK449" s="488"/>
      <c r="DL449" s="488"/>
      <c r="DM449" s="488"/>
      <c r="DN449" s="488"/>
      <c r="DO449" s="488"/>
      <c r="DP449" s="488"/>
      <c r="DQ449" s="488"/>
      <c r="DR449" s="488"/>
      <c r="DS449" s="488"/>
      <c r="DT449" s="488"/>
      <c r="DU449" s="488"/>
      <c r="DV449" s="488"/>
      <c r="DW449" s="488"/>
      <c r="DX449" s="488"/>
      <c r="DY449" s="488"/>
      <c r="DZ449" s="488"/>
      <c r="EA449" s="488"/>
      <c r="EB449" s="488"/>
      <c r="EC449" s="488"/>
      <c r="ED449" s="488"/>
      <c r="EE449" s="488"/>
      <c r="EF449" s="488"/>
      <c r="EG449" s="488"/>
      <c r="EH449" s="489"/>
    </row>
    <row r="450" spans="1:138" s="490" customFormat="1" ht="18" customHeight="1">
      <c r="A450" s="628">
        <v>442</v>
      </c>
      <c r="B450" s="470" t="s">
        <v>2101</v>
      </c>
      <c r="C450" s="468" t="s">
        <v>648</v>
      </c>
      <c r="D450" s="469">
        <v>4000</v>
      </c>
      <c r="E450" s="381" t="s">
        <v>1086</v>
      </c>
      <c r="F450" s="369" t="s">
        <v>1087</v>
      </c>
      <c r="G450" s="381" t="s">
        <v>2083</v>
      </c>
      <c r="H450" s="470" t="s">
        <v>979</v>
      </c>
      <c r="I450" s="468"/>
      <c r="J450" s="468"/>
      <c r="K450" s="471"/>
      <c r="L450" s="468"/>
      <c r="M450" s="488"/>
      <c r="N450" s="488"/>
      <c r="O450" s="488"/>
      <c r="P450" s="488"/>
      <c r="Q450" s="488"/>
      <c r="R450" s="488"/>
      <c r="S450" s="488"/>
      <c r="T450" s="488"/>
      <c r="U450" s="488"/>
      <c r="V450" s="488"/>
      <c r="W450" s="488"/>
      <c r="X450" s="488"/>
      <c r="Y450" s="488"/>
      <c r="Z450" s="488"/>
      <c r="AA450" s="488"/>
      <c r="AB450" s="488"/>
      <c r="AC450" s="488"/>
      <c r="AD450" s="488"/>
      <c r="AE450" s="488"/>
      <c r="AF450" s="488"/>
      <c r="AG450" s="488"/>
      <c r="AH450" s="488"/>
      <c r="AI450" s="488"/>
      <c r="AJ450" s="488"/>
      <c r="AK450" s="488"/>
      <c r="AL450" s="488"/>
      <c r="AM450" s="488"/>
      <c r="AN450" s="488"/>
      <c r="AO450" s="488"/>
      <c r="AP450" s="488"/>
      <c r="AQ450" s="488"/>
      <c r="AR450" s="488"/>
      <c r="AS450" s="488"/>
      <c r="AT450" s="488"/>
      <c r="AU450" s="488"/>
      <c r="AV450" s="488"/>
      <c r="AW450" s="488"/>
      <c r="AX450" s="488"/>
      <c r="AY450" s="488"/>
      <c r="AZ450" s="488"/>
      <c r="BA450" s="488"/>
      <c r="BB450" s="488"/>
      <c r="BC450" s="488"/>
      <c r="BD450" s="488"/>
      <c r="BE450" s="488"/>
      <c r="BF450" s="488"/>
      <c r="BG450" s="488"/>
      <c r="BH450" s="488"/>
      <c r="BI450" s="488"/>
      <c r="BJ450" s="488"/>
      <c r="BK450" s="488"/>
      <c r="BL450" s="488"/>
      <c r="BM450" s="488"/>
      <c r="BN450" s="488"/>
      <c r="BO450" s="488"/>
      <c r="BP450" s="488"/>
      <c r="BQ450" s="488"/>
      <c r="BR450" s="488"/>
      <c r="BS450" s="488"/>
      <c r="BT450" s="488"/>
      <c r="BU450" s="488"/>
      <c r="BV450" s="488"/>
      <c r="BW450" s="488"/>
      <c r="BX450" s="488"/>
      <c r="BY450" s="488"/>
      <c r="BZ450" s="488"/>
      <c r="CA450" s="488"/>
      <c r="CB450" s="488"/>
      <c r="CC450" s="488"/>
      <c r="CD450" s="488"/>
      <c r="CE450" s="488"/>
      <c r="CF450" s="488"/>
      <c r="CG450" s="488"/>
      <c r="CH450" s="488"/>
      <c r="CI450" s="488"/>
      <c r="CJ450" s="488"/>
      <c r="CK450" s="488"/>
      <c r="CL450" s="488"/>
      <c r="CM450" s="488"/>
      <c r="CN450" s="488"/>
      <c r="CO450" s="488"/>
      <c r="CP450" s="488"/>
      <c r="CQ450" s="488"/>
      <c r="CR450" s="488"/>
      <c r="CS450" s="488"/>
      <c r="CT450" s="488"/>
      <c r="CU450" s="488"/>
      <c r="CV450" s="488"/>
      <c r="CW450" s="488"/>
      <c r="CX450" s="488"/>
      <c r="CY450" s="488"/>
      <c r="CZ450" s="488"/>
      <c r="DA450" s="488"/>
      <c r="DB450" s="488"/>
      <c r="DC450" s="488"/>
      <c r="DD450" s="488"/>
      <c r="DE450" s="488"/>
      <c r="DF450" s="488"/>
      <c r="DG450" s="488"/>
      <c r="DH450" s="488"/>
      <c r="DI450" s="488"/>
      <c r="DJ450" s="488"/>
      <c r="DK450" s="488"/>
      <c r="DL450" s="488"/>
      <c r="DM450" s="488"/>
      <c r="DN450" s="488"/>
      <c r="DO450" s="488"/>
      <c r="DP450" s="488"/>
      <c r="DQ450" s="488"/>
      <c r="DR450" s="488"/>
      <c r="DS450" s="488"/>
      <c r="DT450" s="488"/>
      <c r="DU450" s="488"/>
      <c r="DV450" s="488"/>
      <c r="DW450" s="488"/>
      <c r="DX450" s="488"/>
      <c r="DY450" s="488"/>
      <c r="DZ450" s="488"/>
      <c r="EA450" s="488"/>
      <c r="EB450" s="488"/>
      <c r="EC450" s="488"/>
      <c r="ED450" s="488"/>
      <c r="EE450" s="488"/>
      <c r="EF450" s="488"/>
      <c r="EG450" s="488"/>
      <c r="EH450" s="489"/>
    </row>
    <row r="451" spans="1:138" s="490" customFormat="1" ht="18" customHeight="1">
      <c r="A451" s="628">
        <v>443</v>
      </c>
      <c r="B451" s="470" t="s">
        <v>2101</v>
      </c>
      <c r="C451" s="468" t="s">
        <v>648</v>
      </c>
      <c r="D451" s="469">
        <v>1000</v>
      </c>
      <c r="E451" s="381" t="s">
        <v>1086</v>
      </c>
      <c r="F451" s="369" t="s">
        <v>1087</v>
      </c>
      <c r="G451" s="381" t="s">
        <v>2108</v>
      </c>
      <c r="H451" s="470" t="s">
        <v>979</v>
      </c>
      <c r="I451" s="468"/>
      <c r="J451" s="468"/>
      <c r="K451" s="471"/>
      <c r="L451" s="468"/>
      <c r="M451" s="488"/>
      <c r="N451" s="488"/>
      <c r="O451" s="488"/>
      <c r="P451" s="488"/>
      <c r="Q451" s="488"/>
      <c r="R451" s="488"/>
      <c r="S451" s="488"/>
      <c r="T451" s="488"/>
      <c r="U451" s="488"/>
      <c r="V451" s="488"/>
      <c r="W451" s="488"/>
      <c r="X451" s="488"/>
      <c r="Y451" s="488"/>
      <c r="Z451" s="488"/>
      <c r="AA451" s="488"/>
      <c r="AB451" s="488"/>
      <c r="AC451" s="488"/>
      <c r="AD451" s="488"/>
      <c r="AE451" s="488"/>
      <c r="AF451" s="488"/>
      <c r="AG451" s="488"/>
      <c r="AH451" s="488"/>
      <c r="AI451" s="488"/>
      <c r="AJ451" s="488"/>
      <c r="AK451" s="488"/>
      <c r="AL451" s="488"/>
      <c r="AM451" s="488"/>
      <c r="AN451" s="488"/>
      <c r="AO451" s="488"/>
      <c r="AP451" s="488"/>
      <c r="AQ451" s="488"/>
      <c r="AR451" s="488"/>
      <c r="AS451" s="488"/>
      <c r="AT451" s="488"/>
      <c r="AU451" s="488"/>
      <c r="AV451" s="488"/>
      <c r="AW451" s="488"/>
      <c r="AX451" s="488"/>
      <c r="AY451" s="488"/>
      <c r="AZ451" s="488"/>
      <c r="BA451" s="488"/>
      <c r="BB451" s="488"/>
      <c r="BC451" s="488"/>
      <c r="BD451" s="488"/>
      <c r="BE451" s="488"/>
      <c r="BF451" s="488"/>
      <c r="BG451" s="488"/>
      <c r="BH451" s="488"/>
      <c r="BI451" s="488"/>
      <c r="BJ451" s="488"/>
      <c r="BK451" s="488"/>
      <c r="BL451" s="488"/>
      <c r="BM451" s="488"/>
      <c r="BN451" s="488"/>
      <c r="BO451" s="488"/>
      <c r="BP451" s="488"/>
      <c r="BQ451" s="488"/>
      <c r="BR451" s="488"/>
      <c r="BS451" s="488"/>
      <c r="BT451" s="488"/>
      <c r="BU451" s="488"/>
      <c r="BV451" s="488"/>
      <c r="BW451" s="488"/>
      <c r="BX451" s="488"/>
      <c r="BY451" s="488"/>
      <c r="BZ451" s="488"/>
      <c r="CA451" s="488"/>
      <c r="CB451" s="488"/>
      <c r="CC451" s="488"/>
      <c r="CD451" s="488"/>
      <c r="CE451" s="488"/>
      <c r="CF451" s="488"/>
      <c r="CG451" s="488"/>
      <c r="CH451" s="488"/>
      <c r="CI451" s="488"/>
      <c r="CJ451" s="488"/>
      <c r="CK451" s="488"/>
      <c r="CL451" s="488"/>
      <c r="CM451" s="488"/>
      <c r="CN451" s="488"/>
      <c r="CO451" s="488"/>
      <c r="CP451" s="488"/>
      <c r="CQ451" s="488"/>
      <c r="CR451" s="488"/>
      <c r="CS451" s="488"/>
      <c r="CT451" s="488"/>
      <c r="CU451" s="488"/>
      <c r="CV451" s="488"/>
      <c r="CW451" s="488"/>
      <c r="CX451" s="488"/>
      <c r="CY451" s="488"/>
      <c r="CZ451" s="488"/>
      <c r="DA451" s="488"/>
      <c r="DB451" s="488"/>
      <c r="DC451" s="488"/>
      <c r="DD451" s="488"/>
      <c r="DE451" s="488"/>
      <c r="DF451" s="488"/>
      <c r="DG451" s="488"/>
      <c r="DH451" s="488"/>
      <c r="DI451" s="488"/>
      <c r="DJ451" s="488"/>
      <c r="DK451" s="488"/>
      <c r="DL451" s="488"/>
      <c r="DM451" s="488"/>
      <c r="DN451" s="488"/>
      <c r="DO451" s="488"/>
      <c r="DP451" s="488"/>
      <c r="DQ451" s="488"/>
      <c r="DR451" s="488"/>
      <c r="DS451" s="488"/>
      <c r="DT451" s="488"/>
      <c r="DU451" s="488"/>
      <c r="DV451" s="488"/>
      <c r="DW451" s="488"/>
      <c r="DX451" s="488"/>
      <c r="DY451" s="488"/>
      <c r="DZ451" s="488"/>
      <c r="EA451" s="488"/>
      <c r="EB451" s="488"/>
      <c r="EC451" s="488"/>
      <c r="ED451" s="488"/>
      <c r="EE451" s="488"/>
      <c r="EF451" s="488"/>
      <c r="EG451" s="488"/>
      <c r="EH451" s="489"/>
    </row>
    <row r="452" spans="1:138" s="490" customFormat="1" ht="18" customHeight="1">
      <c r="A452" s="628">
        <v>444</v>
      </c>
      <c r="B452" s="470" t="s">
        <v>2101</v>
      </c>
      <c r="C452" s="468" t="s">
        <v>648</v>
      </c>
      <c r="D452" s="469">
        <v>2500</v>
      </c>
      <c r="E452" s="381" t="s">
        <v>1043</v>
      </c>
      <c r="F452" s="369" t="s">
        <v>1044</v>
      </c>
      <c r="G452" s="381" t="s">
        <v>1045</v>
      </c>
      <c r="H452" s="470" t="s">
        <v>979</v>
      </c>
      <c r="I452" s="468"/>
      <c r="J452" s="468"/>
      <c r="K452" s="471"/>
      <c r="L452" s="468"/>
      <c r="M452" s="488"/>
      <c r="N452" s="488"/>
      <c r="O452" s="488"/>
      <c r="P452" s="488"/>
      <c r="Q452" s="488"/>
      <c r="R452" s="488"/>
      <c r="S452" s="488"/>
      <c r="T452" s="488"/>
      <c r="U452" s="488"/>
      <c r="V452" s="488"/>
      <c r="W452" s="488"/>
      <c r="X452" s="488"/>
      <c r="Y452" s="488"/>
      <c r="Z452" s="488"/>
      <c r="AA452" s="488"/>
      <c r="AB452" s="488"/>
      <c r="AC452" s="488"/>
      <c r="AD452" s="488"/>
      <c r="AE452" s="488"/>
      <c r="AF452" s="488"/>
      <c r="AG452" s="488"/>
      <c r="AH452" s="488"/>
      <c r="AI452" s="488"/>
      <c r="AJ452" s="488"/>
      <c r="AK452" s="488"/>
      <c r="AL452" s="488"/>
      <c r="AM452" s="488"/>
      <c r="AN452" s="488"/>
      <c r="AO452" s="488"/>
      <c r="AP452" s="488"/>
      <c r="AQ452" s="488"/>
      <c r="AR452" s="488"/>
      <c r="AS452" s="488"/>
      <c r="AT452" s="488"/>
      <c r="AU452" s="488"/>
      <c r="AV452" s="488"/>
      <c r="AW452" s="488"/>
      <c r="AX452" s="488"/>
      <c r="AY452" s="488"/>
      <c r="AZ452" s="488"/>
      <c r="BA452" s="488"/>
      <c r="BB452" s="488"/>
      <c r="BC452" s="488"/>
      <c r="BD452" s="488"/>
      <c r="BE452" s="488"/>
      <c r="BF452" s="488"/>
      <c r="BG452" s="488"/>
      <c r="BH452" s="488"/>
      <c r="BI452" s="488"/>
      <c r="BJ452" s="488"/>
      <c r="BK452" s="488"/>
      <c r="BL452" s="488"/>
      <c r="BM452" s="488"/>
      <c r="BN452" s="488"/>
      <c r="BO452" s="488"/>
      <c r="BP452" s="488"/>
      <c r="BQ452" s="488"/>
      <c r="BR452" s="488"/>
      <c r="BS452" s="488"/>
      <c r="BT452" s="488"/>
      <c r="BU452" s="488"/>
      <c r="BV452" s="488"/>
      <c r="BW452" s="488"/>
      <c r="BX452" s="488"/>
      <c r="BY452" s="488"/>
      <c r="BZ452" s="488"/>
      <c r="CA452" s="488"/>
      <c r="CB452" s="488"/>
      <c r="CC452" s="488"/>
      <c r="CD452" s="488"/>
      <c r="CE452" s="488"/>
      <c r="CF452" s="488"/>
      <c r="CG452" s="488"/>
      <c r="CH452" s="488"/>
      <c r="CI452" s="488"/>
      <c r="CJ452" s="488"/>
      <c r="CK452" s="488"/>
      <c r="CL452" s="488"/>
      <c r="CM452" s="488"/>
      <c r="CN452" s="488"/>
      <c r="CO452" s="488"/>
      <c r="CP452" s="488"/>
      <c r="CQ452" s="488"/>
      <c r="CR452" s="488"/>
      <c r="CS452" s="488"/>
      <c r="CT452" s="488"/>
      <c r="CU452" s="488"/>
      <c r="CV452" s="488"/>
      <c r="CW452" s="488"/>
      <c r="CX452" s="488"/>
      <c r="CY452" s="488"/>
      <c r="CZ452" s="488"/>
      <c r="DA452" s="488"/>
      <c r="DB452" s="488"/>
      <c r="DC452" s="488"/>
      <c r="DD452" s="488"/>
      <c r="DE452" s="488"/>
      <c r="DF452" s="488"/>
      <c r="DG452" s="488"/>
      <c r="DH452" s="488"/>
      <c r="DI452" s="488"/>
      <c r="DJ452" s="488"/>
      <c r="DK452" s="488"/>
      <c r="DL452" s="488"/>
      <c r="DM452" s="488"/>
      <c r="DN452" s="488"/>
      <c r="DO452" s="488"/>
      <c r="DP452" s="488"/>
      <c r="DQ452" s="488"/>
      <c r="DR452" s="488"/>
      <c r="DS452" s="488"/>
      <c r="DT452" s="488"/>
      <c r="DU452" s="488"/>
      <c r="DV452" s="488"/>
      <c r="DW452" s="488"/>
      <c r="DX452" s="488"/>
      <c r="DY452" s="488"/>
      <c r="DZ452" s="488"/>
      <c r="EA452" s="488"/>
      <c r="EB452" s="488"/>
      <c r="EC452" s="488"/>
      <c r="ED452" s="488"/>
      <c r="EE452" s="488"/>
      <c r="EF452" s="488"/>
      <c r="EG452" s="488"/>
      <c r="EH452" s="489"/>
    </row>
    <row r="453" spans="1:138" s="490" customFormat="1" ht="18" customHeight="1">
      <c r="A453" s="628">
        <v>445</v>
      </c>
      <c r="B453" s="470" t="s">
        <v>2101</v>
      </c>
      <c r="C453" s="468" t="s">
        <v>648</v>
      </c>
      <c r="D453" s="469">
        <v>5000</v>
      </c>
      <c r="E453" s="381" t="s">
        <v>1071</v>
      </c>
      <c r="F453" s="369" t="s">
        <v>1072</v>
      </c>
      <c r="G453" s="381" t="s">
        <v>1073</v>
      </c>
      <c r="H453" s="470" t="s">
        <v>1001</v>
      </c>
      <c r="I453" s="468"/>
      <c r="J453" s="468"/>
      <c r="K453" s="471"/>
      <c r="L453" s="468"/>
      <c r="M453" s="488"/>
      <c r="N453" s="488"/>
      <c r="O453" s="488"/>
      <c r="P453" s="488"/>
      <c r="Q453" s="488"/>
      <c r="R453" s="488"/>
      <c r="S453" s="488"/>
      <c r="T453" s="488"/>
      <c r="U453" s="488"/>
      <c r="V453" s="488"/>
      <c r="W453" s="488"/>
      <c r="X453" s="488"/>
      <c r="Y453" s="488"/>
      <c r="Z453" s="488"/>
      <c r="AA453" s="488"/>
      <c r="AB453" s="488"/>
      <c r="AC453" s="488"/>
      <c r="AD453" s="488"/>
      <c r="AE453" s="488"/>
      <c r="AF453" s="488"/>
      <c r="AG453" s="488"/>
      <c r="AH453" s="488"/>
      <c r="AI453" s="488"/>
      <c r="AJ453" s="488"/>
      <c r="AK453" s="488"/>
      <c r="AL453" s="488"/>
      <c r="AM453" s="488"/>
      <c r="AN453" s="488"/>
      <c r="AO453" s="488"/>
      <c r="AP453" s="488"/>
      <c r="AQ453" s="488"/>
      <c r="AR453" s="488"/>
      <c r="AS453" s="488"/>
      <c r="AT453" s="488"/>
      <c r="AU453" s="488"/>
      <c r="AV453" s="488"/>
      <c r="AW453" s="488"/>
      <c r="AX453" s="488"/>
      <c r="AY453" s="488"/>
      <c r="AZ453" s="488"/>
      <c r="BA453" s="488"/>
      <c r="BB453" s="488"/>
      <c r="BC453" s="488"/>
      <c r="BD453" s="488"/>
      <c r="BE453" s="488"/>
      <c r="BF453" s="488"/>
      <c r="BG453" s="488"/>
      <c r="BH453" s="488"/>
      <c r="BI453" s="488"/>
      <c r="BJ453" s="488"/>
      <c r="BK453" s="488"/>
      <c r="BL453" s="488"/>
      <c r="BM453" s="488"/>
      <c r="BN453" s="488"/>
      <c r="BO453" s="488"/>
      <c r="BP453" s="488"/>
      <c r="BQ453" s="488"/>
      <c r="BR453" s="488"/>
      <c r="BS453" s="488"/>
      <c r="BT453" s="488"/>
      <c r="BU453" s="488"/>
      <c r="BV453" s="488"/>
      <c r="BW453" s="488"/>
      <c r="BX453" s="488"/>
      <c r="BY453" s="488"/>
      <c r="BZ453" s="488"/>
      <c r="CA453" s="488"/>
      <c r="CB453" s="488"/>
      <c r="CC453" s="488"/>
      <c r="CD453" s="488"/>
      <c r="CE453" s="488"/>
      <c r="CF453" s="488"/>
      <c r="CG453" s="488"/>
      <c r="CH453" s="488"/>
      <c r="CI453" s="488"/>
      <c r="CJ453" s="488"/>
      <c r="CK453" s="488"/>
      <c r="CL453" s="488"/>
      <c r="CM453" s="488"/>
      <c r="CN453" s="488"/>
      <c r="CO453" s="488"/>
      <c r="CP453" s="488"/>
      <c r="CQ453" s="488"/>
      <c r="CR453" s="488"/>
      <c r="CS453" s="488"/>
      <c r="CT453" s="488"/>
      <c r="CU453" s="488"/>
      <c r="CV453" s="488"/>
      <c r="CW453" s="488"/>
      <c r="CX453" s="488"/>
      <c r="CY453" s="488"/>
      <c r="CZ453" s="488"/>
      <c r="DA453" s="488"/>
      <c r="DB453" s="488"/>
      <c r="DC453" s="488"/>
      <c r="DD453" s="488"/>
      <c r="DE453" s="488"/>
      <c r="DF453" s="488"/>
      <c r="DG453" s="488"/>
      <c r="DH453" s="488"/>
      <c r="DI453" s="488"/>
      <c r="DJ453" s="488"/>
      <c r="DK453" s="488"/>
      <c r="DL453" s="488"/>
      <c r="DM453" s="488"/>
      <c r="DN453" s="488"/>
      <c r="DO453" s="488"/>
      <c r="DP453" s="488"/>
      <c r="DQ453" s="488"/>
      <c r="DR453" s="488"/>
      <c r="DS453" s="488"/>
      <c r="DT453" s="488"/>
      <c r="DU453" s="488"/>
      <c r="DV453" s="488"/>
      <c r="DW453" s="488"/>
      <c r="DX453" s="488"/>
      <c r="DY453" s="488"/>
      <c r="DZ453" s="488"/>
      <c r="EA453" s="488"/>
      <c r="EB453" s="488"/>
      <c r="EC453" s="488"/>
      <c r="ED453" s="488"/>
      <c r="EE453" s="488"/>
      <c r="EF453" s="488"/>
      <c r="EG453" s="488"/>
      <c r="EH453" s="489"/>
    </row>
    <row r="454" spans="1:138" s="490" customFormat="1" ht="18" customHeight="1">
      <c r="A454" s="628">
        <v>446</v>
      </c>
      <c r="B454" s="470" t="s">
        <v>2101</v>
      </c>
      <c r="C454" s="468" t="s">
        <v>648</v>
      </c>
      <c r="D454" s="469">
        <v>1000</v>
      </c>
      <c r="E454" s="381" t="s">
        <v>2109</v>
      </c>
      <c r="F454" s="369" t="s">
        <v>2110</v>
      </c>
      <c r="G454" s="381" t="s">
        <v>2111</v>
      </c>
      <c r="H454" s="470" t="s">
        <v>983</v>
      </c>
      <c r="I454" s="468"/>
      <c r="J454" s="468"/>
      <c r="K454" s="471"/>
      <c r="L454" s="468"/>
      <c r="M454" s="488"/>
      <c r="N454" s="488"/>
      <c r="O454" s="488"/>
      <c r="P454" s="488"/>
      <c r="Q454" s="488"/>
      <c r="R454" s="488"/>
      <c r="S454" s="488"/>
      <c r="T454" s="488"/>
      <c r="U454" s="488"/>
      <c r="V454" s="488"/>
      <c r="W454" s="488"/>
      <c r="X454" s="488"/>
      <c r="Y454" s="488"/>
      <c r="Z454" s="488"/>
      <c r="AA454" s="488"/>
      <c r="AB454" s="488"/>
      <c r="AC454" s="488"/>
      <c r="AD454" s="488"/>
      <c r="AE454" s="488"/>
      <c r="AF454" s="488"/>
      <c r="AG454" s="488"/>
      <c r="AH454" s="488"/>
      <c r="AI454" s="488"/>
      <c r="AJ454" s="488"/>
      <c r="AK454" s="488"/>
      <c r="AL454" s="488"/>
      <c r="AM454" s="488"/>
      <c r="AN454" s="488"/>
      <c r="AO454" s="488"/>
      <c r="AP454" s="488"/>
      <c r="AQ454" s="488"/>
      <c r="AR454" s="488"/>
      <c r="AS454" s="488"/>
      <c r="AT454" s="488"/>
      <c r="AU454" s="488"/>
      <c r="AV454" s="488"/>
      <c r="AW454" s="488"/>
      <c r="AX454" s="488"/>
      <c r="AY454" s="488"/>
      <c r="AZ454" s="488"/>
      <c r="BA454" s="488"/>
      <c r="BB454" s="488"/>
      <c r="BC454" s="488"/>
      <c r="BD454" s="488"/>
      <c r="BE454" s="488"/>
      <c r="BF454" s="488"/>
      <c r="BG454" s="488"/>
      <c r="BH454" s="488"/>
      <c r="BI454" s="488"/>
      <c r="BJ454" s="488"/>
      <c r="BK454" s="488"/>
      <c r="BL454" s="488"/>
      <c r="BM454" s="488"/>
      <c r="BN454" s="488"/>
      <c r="BO454" s="488"/>
      <c r="BP454" s="488"/>
      <c r="BQ454" s="488"/>
      <c r="BR454" s="488"/>
      <c r="BS454" s="488"/>
      <c r="BT454" s="488"/>
      <c r="BU454" s="488"/>
      <c r="BV454" s="488"/>
      <c r="BW454" s="488"/>
      <c r="BX454" s="488"/>
      <c r="BY454" s="488"/>
      <c r="BZ454" s="488"/>
      <c r="CA454" s="488"/>
      <c r="CB454" s="488"/>
      <c r="CC454" s="488"/>
      <c r="CD454" s="488"/>
      <c r="CE454" s="488"/>
      <c r="CF454" s="488"/>
      <c r="CG454" s="488"/>
      <c r="CH454" s="488"/>
      <c r="CI454" s="488"/>
      <c r="CJ454" s="488"/>
      <c r="CK454" s="488"/>
      <c r="CL454" s="488"/>
      <c r="CM454" s="488"/>
      <c r="CN454" s="488"/>
      <c r="CO454" s="488"/>
      <c r="CP454" s="488"/>
      <c r="CQ454" s="488"/>
      <c r="CR454" s="488"/>
      <c r="CS454" s="488"/>
      <c r="CT454" s="488"/>
      <c r="CU454" s="488"/>
      <c r="CV454" s="488"/>
      <c r="CW454" s="488"/>
      <c r="CX454" s="488"/>
      <c r="CY454" s="488"/>
      <c r="CZ454" s="488"/>
      <c r="DA454" s="488"/>
      <c r="DB454" s="488"/>
      <c r="DC454" s="488"/>
      <c r="DD454" s="488"/>
      <c r="DE454" s="488"/>
      <c r="DF454" s="488"/>
      <c r="DG454" s="488"/>
      <c r="DH454" s="488"/>
      <c r="DI454" s="488"/>
      <c r="DJ454" s="488"/>
      <c r="DK454" s="488"/>
      <c r="DL454" s="488"/>
      <c r="DM454" s="488"/>
      <c r="DN454" s="488"/>
      <c r="DO454" s="488"/>
      <c r="DP454" s="488"/>
      <c r="DQ454" s="488"/>
      <c r="DR454" s="488"/>
      <c r="DS454" s="488"/>
      <c r="DT454" s="488"/>
      <c r="DU454" s="488"/>
      <c r="DV454" s="488"/>
      <c r="DW454" s="488"/>
      <c r="DX454" s="488"/>
      <c r="DY454" s="488"/>
      <c r="DZ454" s="488"/>
      <c r="EA454" s="488"/>
      <c r="EB454" s="488"/>
      <c r="EC454" s="488"/>
      <c r="ED454" s="488"/>
      <c r="EE454" s="488"/>
      <c r="EF454" s="488"/>
      <c r="EG454" s="488"/>
      <c r="EH454" s="489"/>
    </row>
    <row r="455" spans="1:138" s="490" customFormat="1" ht="18" customHeight="1">
      <c r="A455" s="628">
        <v>447</v>
      </c>
      <c r="B455" s="470" t="s">
        <v>2101</v>
      </c>
      <c r="C455" s="468" t="s">
        <v>648</v>
      </c>
      <c r="D455" s="469">
        <v>2000</v>
      </c>
      <c r="E455" s="381" t="s">
        <v>2112</v>
      </c>
      <c r="F455" s="369" t="s">
        <v>2113</v>
      </c>
      <c r="G455" s="381" t="s">
        <v>2114</v>
      </c>
      <c r="H455" s="470" t="s">
        <v>979</v>
      </c>
      <c r="I455" s="468"/>
      <c r="J455" s="468"/>
      <c r="K455" s="471"/>
      <c r="L455" s="468"/>
      <c r="M455" s="488"/>
      <c r="N455" s="488"/>
      <c r="O455" s="488"/>
      <c r="P455" s="488"/>
      <c r="Q455" s="488"/>
      <c r="R455" s="488"/>
      <c r="S455" s="488"/>
      <c r="T455" s="488"/>
      <c r="U455" s="488"/>
      <c r="V455" s="488"/>
      <c r="W455" s="488"/>
      <c r="X455" s="488"/>
      <c r="Y455" s="488"/>
      <c r="Z455" s="488"/>
      <c r="AA455" s="488"/>
      <c r="AB455" s="488"/>
      <c r="AC455" s="488"/>
      <c r="AD455" s="488"/>
      <c r="AE455" s="488"/>
      <c r="AF455" s="488"/>
      <c r="AG455" s="488"/>
      <c r="AH455" s="488"/>
      <c r="AI455" s="488"/>
      <c r="AJ455" s="488"/>
      <c r="AK455" s="488"/>
      <c r="AL455" s="488"/>
      <c r="AM455" s="488"/>
      <c r="AN455" s="488"/>
      <c r="AO455" s="488"/>
      <c r="AP455" s="488"/>
      <c r="AQ455" s="488"/>
      <c r="AR455" s="488"/>
      <c r="AS455" s="488"/>
      <c r="AT455" s="488"/>
      <c r="AU455" s="488"/>
      <c r="AV455" s="488"/>
      <c r="AW455" s="488"/>
      <c r="AX455" s="488"/>
      <c r="AY455" s="488"/>
      <c r="AZ455" s="488"/>
      <c r="BA455" s="488"/>
      <c r="BB455" s="488"/>
      <c r="BC455" s="488"/>
      <c r="BD455" s="488"/>
      <c r="BE455" s="488"/>
      <c r="BF455" s="488"/>
      <c r="BG455" s="488"/>
      <c r="BH455" s="488"/>
      <c r="BI455" s="488"/>
      <c r="BJ455" s="488"/>
      <c r="BK455" s="488"/>
      <c r="BL455" s="488"/>
      <c r="BM455" s="488"/>
      <c r="BN455" s="488"/>
      <c r="BO455" s="488"/>
      <c r="BP455" s="488"/>
      <c r="BQ455" s="488"/>
      <c r="BR455" s="488"/>
      <c r="BS455" s="488"/>
      <c r="BT455" s="488"/>
      <c r="BU455" s="488"/>
      <c r="BV455" s="488"/>
      <c r="BW455" s="488"/>
      <c r="BX455" s="488"/>
      <c r="BY455" s="488"/>
      <c r="BZ455" s="488"/>
      <c r="CA455" s="488"/>
      <c r="CB455" s="488"/>
      <c r="CC455" s="488"/>
      <c r="CD455" s="488"/>
      <c r="CE455" s="488"/>
      <c r="CF455" s="488"/>
      <c r="CG455" s="488"/>
      <c r="CH455" s="488"/>
      <c r="CI455" s="488"/>
      <c r="CJ455" s="488"/>
      <c r="CK455" s="488"/>
      <c r="CL455" s="488"/>
      <c r="CM455" s="488"/>
      <c r="CN455" s="488"/>
      <c r="CO455" s="488"/>
      <c r="CP455" s="488"/>
      <c r="CQ455" s="488"/>
      <c r="CR455" s="488"/>
      <c r="CS455" s="488"/>
      <c r="CT455" s="488"/>
      <c r="CU455" s="488"/>
      <c r="CV455" s="488"/>
      <c r="CW455" s="488"/>
      <c r="CX455" s="488"/>
      <c r="CY455" s="488"/>
      <c r="CZ455" s="488"/>
      <c r="DA455" s="488"/>
      <c r="DB455" s="488"/>
      <c r="DC455" s="488"/>
      <c r="DD455" s="488"/>
      <c r="DE455" s="488"/>
      <c r="DF455" s="488"/>
      <c r="DG455" s="488"/>
      <c r="DH455" s="488"/>
      <c r="DI455" s="488"/>
      <c r="DJ455" s="488"/>
      <c r="DK455" s="488"/>
      <c r="DL455" s="488"/>
      <c r="DM455" s="488"/>
      <c r="DN455" s="488"/>
      <c r="DO455" s="488"/>
      <c r="DP455" s="488"/>
      <c r="DQ455" s="488"/>
      <c r="DR455" s="488"/>
      <c r="DS455" s="488"/>
      <c r="DT455" s="488"/>
      <c r="DU455" s="488"/>
      <c r="DV455" s="488"/>
      <c r="DW455" s="488"/>
      <c r="DX455" s="488"/>
      <c r="DY455" s="488"/>
      <c r="DZ455" s="488"/>
      <c r="EA455" s="488"/>
      <c r="EB455" s="488"/>
      <c r="EC455" s="488"/>
      <c r="ED455" s="488"/>
      <c r="EE455" s="488"/>
      <c r="EF455" s="488"/>
      <c r="EG455" s="488"/>
      <c r="EH455" s="489"/>
    </row>
    <row r="456" spans="1:138" s="490" customFormat="1" ht="18" customHeight="1">
      <c r="A456" s="628">
        <v>448</v>
      </c>
      <c r="B456" s="470" t="s">
        <v>2101</v>
      </c>
      <c r="C456" s="468" t="s">
        <v>648</v>
      </c>
      <c r="D456" s="469">
        <v>2000</v>
      </c>
      <c r="E456" s="381" t="s">
        <v>2115</v>
      </c>
      <c r="F456" s="369" t="s">
        <v>2116</v>
      </c>
      <c r="G456" s="381" t="s">
        <v>2117</v>
      </c>
      <c r="H456" s="470" t="s">
        <v>979</v>
      </c>
      <c r="I456" s="468"/>
      <c r="J456" s="468"/>
      <c r="K456" s="471"/>
      <c r="L456" s="468"/>
      <c r="M456" s="488"/>
      <c r="N456" s="488"/>
      <c r="O456" s="488"/>
      <c r="P456" s="488"/>
      <c r="Q456" s="488"/>
      <c r="R456" s="488"/>
      <c r="S456" s="488"/>
      <c r="T456" s="488"/>
      <c r="U456" s="488"/>
      <c r="V456" s="488"/>
      <c r="W456" s="488"/>
      <c r="X456" s="488"/>
      <c r="Y456" s="488"/>
      <c r="Z456" s="488"/>
      <c r="AA456" s="488"/>
      <c r="AB456" s="488"/>
      <c r="AC456" s="488"/>
      <c r="AD456" s="488"/>
      <c r="AE456" s="488"/>
      <c r="AF456" s="488"/>
      <c r="AG456" s="488"/>
      <c r="AH456" s="488"/>
      <c r="AI456" s="488"/>
      <c r="AJ456" s="488"/>
      <c r="AK456" s="488"/>
      <c r="AL456" s="488"/>
      <c r="AM456" s="488"/>
      <c r="AN456" s="488"/>
      <c r="AO456" s="488"/>
      <c r="AP456" s="488"/>
      <c r="AQ456" s="488"/>
      <c r="AR456" s="488"/>
      <c r="AS456" s="488"/>
      <c r="AT456" s="488"/>
      <c r="AU456" s="488"/>
      <c r="AV456" s="488"/>
      <c r="AW456" s="488"/>
      <c r="AX456" s="488"/>
      <c r="AY456" s="488"/>
      <c r="AZ456" s="488"/>
      <c r="BA456" s="488"/>
      <c r="BB456" s="488"/>
      <c r="BC456" s="488"/>
      <c r="BD456" s="488"/>
      <c r="BE456" s="488"/>
      <c r="BF456" s="488"/>
      <c r="BG456" s="488"/>
      <c r="BH456" s="488"/>
      <c r="BI456" s="488"/>
      <c r="BJ456" s="488"/>
      <c r="BK456" s="488"/>
      <c r="BL456" s="488"/>
      <c r="BM456" s="488"/>
      <c r="BN456" s="488"/>
      <c r="BO456" s="488"/>
      <c r="BP456" s="488"/>
      <c r="BQ456" s="488"/>
      <c r="BR456" s="488"/>
      <c r="BS456" s="488"/>
      <c r="BT456" s="488"/>
      <c r="BU456" s="488"/>
      <c r="BV456" s="488"/>
      <c r="BW456" s="488"/>
      <c r="BX456" s="488"/>
      <c r="BY456" s="488"/>
      <c r="BZ456" s="488"/>
      <c r="CA456" s="488"/>
      <c r="CB456" s="488"/>
      <c r="CC456" s="488"/>
      <c r="CD456" s="488"/>
      <c r="CE456" s="488"/>
      <c r="CF456" s="488"/>
      <c r="CG456" s="488"/>
      <c r="CH456" s="488"/>
      <c r="CI456" s="488"/>
      <c r="CJ456" s="488"/>
      <c r="CK456" s="488"/>
      <c r="CL456" s="488"/>
      <c r="CM456" s="488"/>
      <c r="CN456" s="488"/>
      <c r="CO456" s="488"/>
      <c r="CP456" s="488"/>
      <c r="CQ456" s="488"/>
      <c r="CR456" s="488"/>
      <c r="CS456" s="488"/>
      <c r="CT456" s="488"/>
      <c r="CU456" s="488"/>
      <c r="CV456" s="488"/>
      <c r="CW456" s="488"/>
      <c r="CX456" s="488"/>
      <c r="CY456" s="488"/>
      <c r="CZ456" s="488"/>
      <c r="DA456" s="488"/>
      <c r="DB456" s="488"/>
      <c r="DC456" s="488"/>
      <c r="DD456" s="488"/>
      <c r="DE456" s="488"/>
      <c r="DF456" s="488"/>
      <c r="DG456" s="488"/>
      <c r="DH456" s="488"/>
      <c r="DI456" s="488"/>
      <c r="DJ456" s="488"/>
      <c r="DK456" s="488"/>
      <c r="DL456" s="488"/>
      <c r="DM456" s="488"/>
      <c r="DN456" s="488"/>
      <c r="DO456" s="488"/>
      <c r="DP456" s="488"/>
      <c r="DQ456" s="488"/>
      <c r="DR456" s="488"/>
      <c r="DS456" s="488"/>
      <c r="DT456" s="488"/>
      <c r="DU456" s="488"/>
      <c r="DV456" s="488"/>
      <c r="DW456" s="488"/>
      <c r="DX456" s="488"/>
      <c r="DY456" s="488"/>
      <c r="DZ456" s="488"/>
      <c r="EA456" s="488"/>
      <c r="EB456" s="488"/>
      <c r="EC456" s="488"/>
      <c r="ED456" s="488"/>
      <c r="EE456" s="488"/>
      <c r="EF456" s="488"/>
      <c r="EG456" s="488"/>
      <c r="EH456" s="489"/>
    </row>
    <row r="457" spans="1:138" s="490" customFormat="1" ht="18" customHeight="1">
      <c r="A457" s="628">
        <v>449</v>
      </c>
      <c r="B457" s="470" t="s">
        <v>2101</v>
      </c>
      <c r="C457" s="468" t="s">
        <v>648</v>
      </c>
      <c r="D457" s="469">
        <v>2000</v>
      </c>
      <c r="E457" s="381" t="s">
        <v>2118</v>
      </c>
      <c r="F457" s="369" t="s">
        <v>2119</v>
      </c>
      <c r="G457" s="381" t="s">
        <v>2120</v>
      </c>
      <c r="H457" s="470" t="s">
        <v>979</v>
      </c>
      <c r="I457" s="468"/>
      <c r="J457" s="468"/>
      <c r="K457" s="471"/>
      <c r="L457" s="468"/>
      <c r="M457" s="488"/>
      <c r="N457" s="488"/>
      <c r="O457" s="488"/>
      <c r="P457" s="488"/>
      <c r="Q457" s="488"/>
      <c r="R457" s="488"/>
      <c r="S457" s="488"/>
      <c r="T457" s="488"/>
      <c r="U457" s="488"/>
      <c r="V457" s="488"/>
      <c r="W457" s="488"/>
      <c r="X457" s="488"/>
      <c r="Y457" s="488"/>
      <c r="Z457" s="488"/>
      <c r="AA457" s="488"/>
      <c r="AB457" s="488"/>
      <c r="AC457" s="488"/>
      <c r="AD457" s="488"/>
      <c r="AE457" s="488"/>
      <c r="AF457" s="488"/>
      <c r="AG457" s="488"/>
      <c r="AH457" s="488"/>
      <c r="AI457" s="488"/>
      <c r="AJ457" s="488"/>
      <c r="AK457" s="488"/>
      <c r="AL457" s="488"/>
      <c r="AM457" s="488"/>
      <c r="AN457" s="488"/>
      <c r="AO457" s="488"/>
      <c r="AP457" s="488"/>
      <c r="AQ457" s="488"/>
      <c r="AR457" s="488"/>
      <c r="AS457" s="488"/>
      <c r="AT457" s="488"/>
      <c r="AU457" s="488"/>
      <c r="AV457" s="488"/>
      <c r="AW457" s="488"/>
      <c r="AX457" s="488"/>
      <c r="AY457" s="488"/>
      <c r="AZ457" s="488"/>
      <c r="BA457" s="488"/>
      <c r="BB457" s="488"/>
      <c r="BC457" s="488"/>
      <c r="BD457" s="488"/>
      <c r="BE457" s="488"/>
      <c r="BF457" s="488"/>
      <c r="BG457" s="488"/>
      <c r="BH457" s="488"/>
      <c r="BI457" s="488"/>
      <c r="BJ457" s="488"/>
      <c r="BK457" s="488"/>
      <c r="BL457" s="488"/>
      <c r="BM457" s="488"/>
      <c r="BN457" s="488"/>
      <c r="BO457" s="488"/>
      <c r="BP457" s="488"/>
      <c r="BQ457" s="488"/>
      <c r="BR457" s="488"/>
      <c r="BS457" s="488"/>
      <c r="BT457" s="488"/>
      <c r="BU457" s="488"/>
      <c r="BV457" s="488"/>
      <c r="BW457" s="488"/>
      <c r="BX457" s="488"/>
      <c r="BY457" s="488"/>
      <c r="BZ457" s="488"/>
      <c r="CA457" s="488"/>
      <c r="CB457" s="488"/>
      <c r="CC457" s="488"/>
      <c r="CD457" s="488"/>
      <c r="CE457" s="488"/>
      <c r="CF457" s="488"/>
      <c r="CG457" s="488"/>
      <c r="CH457" s="488"/>
      <c r="CI457" s="488"/>
      <c r="CJ457" s="488"/>
      <c r="CK457" s="488"/>
      <c r="CL457" s="488"/>
      <c r="CM457" s="488"/>
      <c r="CN457" s="488"/>
      <c r="CO457" s="488"/>
      <c r="CP457" s="488"/>
      <c r="CQ457" s="488"/>
      <c r="CR457" s="488"/>
      <c r="CS457" s="488"/>
      <c r="CT457" s="488"/>
      <c r="CU457" s="488"/>
      <c r="CV457" s="488"/>
      <c r="CW457" s="488"/>
      <c r="CX457" s="488"/>
      <c r="CY457" s="488"/>
      <c r="CZ457" s="488"/>
      <c r="DA457" s="488"/>
      <c r="DB457" s="488"/>
      <c r="DC457" s="488"/>
      <c r="DD457" s="488"/>
      <c r="DE457" s="488"/>
      <c r="DF457" s="488"/>
      <c r="DG457" s="488"/>
      <c r="DH457" s="488"/>
      <c r="DI457" s="488"/>
      <c r="DJ457" s="488"/>
      <c r="DK457" s="488"/>
      <c r="DL457" s="488"/>
      <c r="DM457" s="488"/>
      <c r="DN457" s="488"/>
      <c r="DO457" s="488"/>
      <c r="DP457" s="488"/>
      <c r="DQ457" s="488"/>
      <c r="DR457" s="488"/>
      <c r="DS457" s="488"/>
      <c r="DT457" s="488"/>
      <c r="DU457" s="488"/>
      <c r="DV457" s="488"/>
      <c r="DW457" s="488"/>
      <c r="DX457" s="488"/>
      <c r="DY457" s="488"/>
      <c r="DZ457" s="488"/>
      <c r="EA457" s="488"/>
      <c r="EB457" s="488"/>
      <c r="EC457" s="488"/>
      <c r="ED457" s="488"/>
      <c r="EE457" s="488"/>
      <c r="EF457" s="488"/>
      <c r="EG457" s="488"/>
      <c r="EH457" s="489"/>
    </row>
    <row r="458" spans="1:138" s="490" customFormat="1" ht="18" customHeight="1">
      <c r="A458" s="628">
        <v>450</v>
      </c>
      <c r="B458" s="470" t="s">
        <v>2101</v>
      </c>
      <c r="C458" s="468" t="s">
        <v>648</v>
      </c>
      <c r="D458" s="469">
        <v>1000</v>
      </c>
      <c r="E458" s="381" t="s">
        <v>2121</v>
      </c>
      <c r="F458" s="369" t="s">
        <v>540</v>
      </c>
      <c r="G458" s="381" t="s">
        <v>1019</v>
      </c>
      <c r="H458" s="470" t="s">
        <v>979</v>
      </c>
      <c r="I458" s="468"/>
      <c r="J458" s="468"/>
      <c r="K458" s="471"/>
      <c r="L458" s="468"/>
      <c r="M458" s="488"/>
      <c r="N458" s="488"/>
      <c r="O458" s="488"/>
      <c r="P458" s="488"/>
      <c r="Q458" s="488"/>
      <c r="R458" s="488"/>
      <c r="S458" s="488"/>
      <c r="T458" s="488"/>
      <c r="U458" s="488"/>
      <c r="V458" s="488"/>
      <c r="W458" s="488"/>
      <c r="X458" s="488"/>
      <c r="Y458" s="488"/>
      <c r="Z458" s="488"/>
      <c r="AA458" s="488"/>
      <c r="AB458" s="488"/>
      <c r="AC458" s="488"/>
      <c r="AD458" s="488"/>
      <c r="AE458" s="488"/>
      <c r="AF458" s="488"/>
      <c r="AG458" s="488"/>
      <c r="AH458" s="488"/>
      <c r="AI458" s="488"/>
      <c r="AJ458" s="488"/>
      <c r="AK458" s="488"/>
      <c r="AL458" s="488"/>
      <c r="AM458" s="488"/>
      <c r="AN458" s="488"/>
      <c r="AO458" s="488"/>
      <c r="AP458" s="488"/>
      <c r="AQ458" s="488"/>
      <c r="AR458" s="488"/>
      <c r="AS458" s="488"/>
      <c r="AT458" s="488"/>
      <c r="AU458" s="488"/>
      <c r="AV458" s="488"/>
      <c r="AW458" s="488"/>
      <c r="AX458" s="488"/>
      <c r="AY458" s="488"/>
      <c r="AZ458" s="488"/>
      <c r="BA458" s="488"/>
      <c r="BB458" s="488"/>
      <c r="BC458" s="488"/>
      <c r="BD458" s="488"/>
      <c r="BE458" s="488"/>
      <c r="BF458" s="488"/>
      <c r="BG458" s="488"/>
      <c r="BH458" s="488"/>
      <c r="BI458" s="488"/>
      <c r="BJ458" s="488"/>
      <c r="BK458" s="488"/>
      <c r="BL458" s="488"/>
      <c r="BM458" s="488"/>
      <c r="BN458" s="488"/>
      <c r="BO458" s="488"/>
      <c r="BP458" s="488"/>
      <c r="BQ458" s="488"/>
      <c r="BR458" s="488"/>
      <c r="BS458" s="488"/>
      <c r="BT458" s="488"/>
      <c r="BU458" s="488"/>
      <c r="BV458" s="488"/>
      <c r="BW458" s="488"/>
      <c r="BX458" s="488"/>
      <c r="BY458" s="488"/>
      <c r="BZ458" s="488"/>
      <c r="CA458" s="488"/>
      <c r="CB458" s="488"/>
      <c r="CC458" s="488"/>
      <c r="CD458" s="488"/>
      <c r="CE458" s="488"/>
      <c r="CF458" s="488"/>
      <c r="CG458" s="488"/>
      <c r="CH458" s="488"/>
      <c r="CI458" s="488"/>
      <c r="CJ458" s="488"/>
      <c r="CK458" s="488"/>
      <c r="CL458" s="488"/>
      <c r="CM458" s="488"/>
      <c r="CN458" s="488"/>
      <c r="CO458" s="488"/>
      <c r="CP458" s="488"/>
      <c r="CQ458" s="488"/>
      <c r="CR458" s="488"/>
      <c r="CS458" s="488"/>
      <c r="CT458" s="488"/>
      <c r="CU458" s="488"/>
      <c r="CV458" s="488"/>
      <c r="CW458" s="488"/>
      <c r="CX458" s="488"/>
      <c r="CY458" s="488"/>
      <c r="CZ458" s="488"/>
      <c r="DA458" s="488"/>
      <c r="DB458" s="488"/>
      <c r="DC458" s="488"/>
      <c r="DD458" s="488"/>
      <c r="DE458" s="488"/>
      <c r="DF458" s="488"/>
      <c r="DG458" s="488"/>
      <c r="DH458" s="488"/>
      <c r="DI458" s="488"/>
      <c r="DJ458" s="488"/>
      <c r="DK458" s="488"/>
      <c r="DL458" s="488"/>
      <c r="DM458" s="488"/>
      <c r="DN458" s="488"/>
      <c r="DO458" s="488"/>
      <c r="DP458" s="488"/>
      <c r="DQ458" s="488"/>
      <c r="DR458" s="488"/>
      <c r="DS458" s="488"/>
      <c r="DT458" s="488"/>
      <c r="DU458" s="488"/>
      <c r="DV458" s="488"/>
      <c r="DW458" s="488"/>
      <c r="DX458" s="488"/>
      <c r="DY458" s="488"/>
      <c r="DZ458" s="488"/>
      <c r="EA458" s="488"/>
      <c r="EB458" s="488"/>
      <c r="EC458" s="488"/>
      <c r="ED458" s="488"/>
      <c r="EE458" s="488"/>
      <c r="EF458" s="488"/>
      <c r="EG458" s="488"/>
      <c r="EH458" s="489"/>
    </row>
    <row r="459" spans="1:138" s="490" customFormat="1" ht="18" customHeight="1">
      <c r="A459" s="628">
        <v>451</v>
      </c>
      <c r="B459" s="470" t="s">
        <v>2101</v>
      </c>
      <c r="C459" s="468" t="s">
        <v>648</v>
      </c>
      <c r="D459" s="469">
        <v>60000</v>
      </c>
      <c r="E459" s="381" t="s">
        <v>2122</v>
      </c>
      <c r="F459" s="369" t="s">
        <v>2123</v>
      </c>
      <c r="G459" s="381" t="s">
        <v>2124</v>
      </c>
      <c r="H459" s="470" t="s">
        <v>983</v>
      </c>
      <c r="I459" s="468"/>
      <c r="J459" s="468"/>
      <c r="K459" s="471"/>
      <c r="L459" s="468"/>
      <c r="M459" s="488"/>
      <c r="N459" s="488"/>
      <c r="O459" s="488"/>
      <c r="P459" s="488"/>
      <c r="Q459" s="488"/>
      <c r="R459" s="488"/>
      <c r="S459" s="488"/>
      <c r="T459" s="488"/>
      <c r="U459" s="488"/>
      <c r="V459" s="488"/>
      <c r="W459" s="488"/>
      <c r="X459" s="488"/>
      <c r="Y459" s="488"/>
      <c r="Z459" s="488"/>
      <c r="AA459" s="488"/>
      <c r="AB459" s="488"/>
      <c r="AC459" s="488"/>
      <c r="AD459" s="488"/>
      <c r="AE459" s="488"/>
      <c r="AF459" s="488"/>
      <c r="AG459" s="488"/>
      <c r="AH459" s="488"/>
      <c r="AI459" s="488"/>
      <c r="AJ459" s="488"/>
      <c r="AK459" s="488"/>
      <c r="AL459" s="488"/>
      <c r="AM459" s="488"/>
      <c r="AN459" s="488"/>
      <c r="AO459" s="488"/>
      <c r="AP459" s="488"/>
      <c r="AQ459" s="488"/>
      <c r="AR459" s="488"/>
      <c r="AS459" s="488"/>
      <c r="AT459" s="488"/>
      <c r="AU459" s="488"/>
      <c r="AV459" s="488"/>
      <c r="AW459" s="488"/>
      <c r="AX459" s="488"/>
      <c r="AY459" s="488"/>
      <c r="AZ459" s="488"/>
      <c r="BA459" s="488"/>
      <c r="BB459" s="488"/>
      <c r="BC459" s="488"/>
      <c r="BD459" s="488"/>
      <c r="BE459" s="488"/>
      <c r="BF459" s="488"/>
      <c r="BG459" s="488"/>
      <c r="BH459" s="488"/>
      <c r="BI459" s="488"/>
      <c r="BJ459" s="488"/>
      <c r="BK459" s="488"/>
      <c r="BL459" s="488"/>
      <c r="BM459" s="488"/>
      <c r="BN459" s="488"/>
      <c r="BO459" s="488"/>
      <c r="BP459" s="488"/>
      <c r="BQ459" s="488"/>
      <c r="BR459" s="488"/>
      <c r="BS459" s="488"/>
      <c r="BT459" s="488"/>
      <c r="BU459" s="488"/>
      <c r="BV459" s="488"/>
      <c r="BW459" s="488"/>
      <c r="BX459" s="488"/>
      <c r="BY459" s="488"/>
      <c r="BZ459" s="488"/>
      <c r="CA459" s="488"/>
      <c r="CB459" s="488"/>
      <c r="CC459" s="488"/>
      <c r="CD459" s="488"/>
      <c r="CE459" s="488"/>
      <c r="CF459" s="488"/>
      <c r="CG459" s="488"/>
      <c r="CH459" s="488"/>
      <c r="CI459" s="488"/>
      <c r="CJ459" s="488"/>
      <c r="CK459" s="488"/>
      <c r="CL459" s="488"/>
      <c r="CM459" s="488"/>
      <c r="CN459" s="488"/>
      <c r="CO459" s="488"/>
      <c r="CP459" s="488"/>
      <c r="CQ459" s="488"/>
      <c r="CR459" s="488"/>
      <c r="CS459" s="488"/>
      <c r="CT459" s="488"/>
      <c r="CU459" s="488"/>
      <c r="CV459" s="488"/>
      <c r="CW459" s="488"/>
      <c r="CX459" s="488"/>
      <c r="CY459" s="488"/>
      <c r="CZ459" s="488"/>
      <c r="DA459" s="488"/>
      <c r="DB459" s="488"/>
      <c r="DC459" s="488"/>
      <c r="DD459" s="488"/>
      <c r="DE459" s="488"/>
      <c r="DF459" s="488"/>
      <c r="DG459" s="488"/>
      <c r="DH459" s="488"/>
      <c r="DI459" s="488"/>
      <c r="DJ459" s="488"/>
      <c r="DK459" s="488"/>
      <c r="DL459" s="488"/>
      <c r="DM459" s="488"/>
      <c r="DN459" s="488"/>
      <c r="DO459" s="488"/>
      <c r="DP459" s="488"/>
      <c r="DQ459" s="488"/>
      <c r="DR459" s="488"/>
      <c r="DS459" s="488"/>
      <c r="DT459" s="488"/>
      <c r="DU459" s="488"/>
      <c r="DV459" s="488"/>
      <c r="DW459" s="488"/>
      <c r="DX459" s="488"/>
      <c r="DY459" s="488"/>
      <c r="DZ459" s="488"/>
      <c r="EA459" s="488"/>
      <c r="EB459" s="488"/>
      <c r="EC459" s="488"/>
      <c r="ED459" s="488"/>
      <c r="EE459" s="488"/>
      <c r="EF459" s="488"/>
      <c r="EG459" s="488"/>
      <c r="EH459" s="489"/>
    </row>
    <row r="460" spans="1:138" s="490" customFormat="1" ht="18" customHeight="1">
      <c r="A460" s="628">
        <v>452</v>
      </c>
      <c r="B460" s="470" t="s">
        <v>2101</v>
      </c>
      <c r="C460" s="468" t="s">
        <v>648</v>
      </c>
      <c r="D460" s="469">
        <v>3000</v>
      </c>
      <c r="E460" s="381" t="s">
        <v>2125</v>
      </c>
      <c r="F460" s="369" t="s">
        <v>2126</v>
      </c>
      <c r="G460" s="381" t="s">
        <v>2127</v>
      </c>
      <c r="H460" s="470" t="s">
        <v>983</v>
      </c>
      <c r="I460" s="468"/>
      <c r="J460" s="468"/>
      <c r="K460" s="471"/>
      <c r="L460" s="468"/>
      <c r="M460" s="488"/>
      <c r="N460" s="488"/>
      <c r="O460" s="488"/>
      <c r="P460" s="488"/>
      <c r="Q460" s="488"/>
      <c r="R460" s="488"/>
      <c r="S460" s="488"/>
      <c r="T460" s="488"/>
      <c r="U460" s="488"/>
      <c r="V460" s="488"/>
      <c r="W460" s="488"/>
      <c r="X460" s="488"/>
      <c r="Y460" s="488"/>
      <c r="Z460" s="488"/>
      <c r="AA460" s="488"/>
      <c r="AB460" s="488"/>
      <c r="AC460" s="488"/>
      <c r="AD460" s="488"/>
      <c r="AE460" s="488"/>
      <c r="AF460" s="488"/>
      <c r="AG460" s="488"/>
      <c r="AH460" s="488"/>
      <c r="AI460" s="488"/>
      <c r="AJ460" s="488"/>
      <c r="AK460" s="488"/>
      <c r="AL460" s="488"/>
      <c r="AM460" s="488"/>
      <c r="AN460" s="488"/>
      <c r="AO460" s="488"/>
      <c r="AP460" s="488"/>
      <c r="AQ460" s="488"/>
      <c r="AR460" s="488"/>
      <c r="AS460" s="488"/>
      <c r="AT460" s="488"/>
      <c r="AU460" s="488"/>
      <c r="AV460" s="488"/>
      <c r="AW460" s="488"/>
      <c r="AX460" s="488"/>
      <c r="AY460" s="488"/>
      <c r="AZ460" s="488"/>
      <c r="BA460" s="488"/>
      <c r="BB460" s="488"/>
      <c r="BC460" s="488"/>
      <c r="BD460" s="488"/>
      <c r="BE460" s="488"/>
      <c r="BF460" s="488"/>
      <c r="BG460" s="488"/>
      <c r="BH460" s="488"/>
      <c r="BI460" s="488"/>
      <c r="BJ460" s="488"/>
      <c r="BK460" s="488"/>
      <c r="BL460" s="488"/>
      <c r="BM460" s="488"/>
      <c r="BN460" s="488"/>
      <c r="BO460" s="488"/>
      <c r="BP460" s="488"/>
      <c r="BQ460" s="488"/>
      <c r="BR460" s="488"/>
      <c r="BS460" s="488"/>
      <c r="BT460" s="488"/>
      <c r="BU460" s="488"/>
      <c r="BV460" s="488"/>
      <c r="BW460" s="488"/>
      <c r="BX460" s="488"/>
      <c r="BY460" s="488"/>
      <c r="BZ460" s="488"/>
      <c r="CA460" s="488"/>
      <c r="CB460" s="488"/>
      <c r="CC460" s="488"/>
      <c r="CD460" s="488"/>
      <c r="CE460" s="488"/>
      <c r="CF460" s="488"/>
      <c r="CG460" s="488"/>
      <c r="CH460" s="488"/>
      <c r="CI460" s="488"/>
      <c r="CJ460" s="488"/>
      <c r="CK460" s="488"/>
      <c r="CL460" s="488"/>
      <c r="CM460" s="488"/>
      <c r="CN460" s="488"/>
      <c r="CO460" s="488"/>
      <c r="CP460" s="488"/>
      <c r="CQ460" s="488"/>
      <c r="CR460" s="488"/>
      <c r="CS460" s="488"/>
      <c r="CT460" s="488"/>
      <c r="CU460" s="488"/>
      <c r="CV460" s="488"/>
      <c r="CW460" s="488"/>
      <c r="CX460" s="488"/>
      <c r="CY460" s="488"/>
      <c r="CZ460" s="488"/>
      <c r="DA460" s="488"/>
      <c r="DB460" s="488"/>
      <c r="DC460" s="488"/>
      <c r="DD460" s="488"/>
      <c r="DE460" s="488"/>
      <c r="DF460" s="488"/>
      <c r="DG460" s="488"/>
      <c r="DH460" s="488"/>
      <c r="DI460" s="488"/>
      <c r="DJ460" s="488"/>
      <c r="DK460" s="488"/>
      <c r="DL460" s="488"/>
      <c r="DM460" s="488"/>
      <c r="DN460" s="488"/>
      <c r="DO460" s="488"/>
      <c r="DP460" s="488"/>
      <c r="DQ460" s="488"/>
      <c r="DR460" s="488"/>
      <c r="DS460" s="488"/>
      <c r="DT460" s="488"/>
      <c r="DU460" s="488"/>
      <c r="DV460" s="488"/>
      <c r="DW460" s="488"/>
      <c r="DX460" s="488"/>
      <c r="DY460" s="488"/>
      <c r="DZ460" s="488"/>
      <c r="EA460" s="488"/>
      <c r="EB460" s="488"/>
      <c r="EC460" s="488"/>
      <c r="ED460" s="488"/>
      <c r="EE460" s="488"/>
      <c r="EF460" s="488"/>
      <c r="EG460" s="488"/>
      <c r="EH460" s="489"/>
    </row>
    <row r="461" spans="1:138" s="490" customFormat="1" ht="18" customHeight="1">
      <c r="A461" s="628">
        <v>453</v>
      </c>
      <c r="B461" s="470" t="s">
        <v>2101</v>
      </c>
      <c r="C461" s="468" t="s">
        <v>648</v>
      </c>
      <c r="D461" s="469">
        <v>5000</v>
      </c>
      <c r="E461" s="381" t="s">
        <v>2128</v>
      </c>
      <c r="F461" s="369" t="s">
        <v>2129</v>
      </c>
      <c r="G461" s="381" t="s">
        <v>2130</v>
      </c>
      <c r="H461" s="470" t="s">
        <v>979</v>
      </c>
      <c r="I461" s="468"/>
      <c r="J461" s="468"/>
      <c r="K461" s="471"/>
      <c r="L461" s="468"/>
      <c r="M461" s="488"/>
      <c r="N461" s="488"/>
      <c r="O461" s="488"/>
      <c r="P461" s="488"/>
      <c r="Q461" s="488"/>
      <c r="R461" s="488"/>
      <c r="S461" s="488"/>
      <c r="T461" s="488"/>
      <c r="U461" s="488"/>
      <c r="V461" s="488"/>
      <c r="W461" s="488"/>
      <c r="X461" s="488"/>
      <c r="Y461" s="488"/>
      <c r="Z461" s="488"/>
      <c r="AA461" s="488"/>
      <c r="AB461" s="488"/>
      <c r="AC461" s="488"/>
      <c r="AD461" s="488"/>
      <c r="AE461" s="488"/>
      <c r="AF461" s="488"/>
      <c r="AG461" s="488"/>
      <c r="AH461" s="488"/>
      <c r="AI461" s="488"/>
      <c r="AJ461" s="488"/>
      <c r="AK461" s="488"/>
      <c r="AL461" s="488"/>
      <c r="AM461" s="488"/>
      <c r="AN461" s="488"/>
      <c r="AO461" s="488"/>
      <c r="AP461" s="488"/>
      <c r="AQ461" s="488"/>
      <c r="AR461" s="488"/>
      <c r="AS461" s="488"/>
      <c r="AT461" s="488"/>
      <c r="AU461" s="488"/>
      <c r="AV461" s="488"/>
      <c r="AW461" s="488"/>
      <c r="AX461" s="488"/>
      <c r="AY461" s="488"/>
      <c r="AZ461" s="488"/>
      <c r="BA461" s="488"/>
      <c r="BB461" s="488"/>
      <c r="BC461" s="488"/>
      <c r="BD461" s="488"/>
      <c r="BE461" s="488"/>
      <c r="BF461" s="488"/>
      <c r="BG461" s="488"/>
      <c r="BH461" s="488"/>
      <c r="BI461" s="488"/>
      <c r="BJ461" s="488"/>
      <c r="BK461" s="488"/>
      <c r="BL461" s="488"/>
      <c r="BM461" s="488"/>
      <c r="BN461" s="488"/>
      <c r="BO461" s="488"/>
      <c r="BP461" s="488"/>
      <c r="BQ461" s="488"/>
      <c r="BR461" s="488"/>
      <c r="BS461" s="488"/>
      <c r="BT461" s="488"/>
      <c r="BU461" s="488"/>
      <c r="BV461" s="488"/>
      <c r="BW461" s="488"/>
      <c r="BX461" s="488"/>
      <c r="BY461" s="488"/>
      <c r="BZ461" s="488"/>
      <c r="CA461" s="488"/>
      <c r="CB461" s="488"/>
      <c r="CC461" s="488"/>
      <c r="CD461" s="488"/>
      <c r="CE461" s="488"/>
      <c r="CF461" s="488"/>
      <c r="CG461" s="488"/>
      <c r="CH461" s="488"/>
      <c r="CI461" s="488"/>
      <c r="CJ461" s="488"/>
      <c r="CK461" s="488"/>
      <c r="CL461" s="488"/>
      <c r="CM461" s="488"/>
      <c r="CN461" s="488"/>
      <c r="CO461" s="488"/>
      <c r="CP461" s="488"/>
      <c r="CQ461" s="488"/>
      <c r="CR461" s="488"/>
      <c r="CS461" s="488"/>
      <c r="CT461" s="488"/>
      <c r="CU461" s="488"/>
      <c r="CV461" s="488"/>
      <c r="CW461" s="488"/>
      <c r="CX461" s="488"/>
      <c r="CY461" s="488"/>
      <c r="CZ461" s="488"/>
      <c r="DA461" s="488"/>
      <c r="DB461" s="488"/>
      <c r="DC461" s="488"/>
      <c r="DD461" s="488"/>
      <c r="DE461" s="488"/>
      <c r="DF461" s="488"/>
      <c r="DG461" s="488"/>
      <c r="DH461" s="488"/>
      <c r="DI461" s="488"/>
      <c r="DJ461" s="488"/>
      <c r="DK461" s="488"/>
      <c r="DL461" s="488"/>
      <c r="DM461" s="488"/>
      <c r="DN461" s="488"/>
      <c r="DO461" s="488"/>
      <c r="DP461" s="488"/>
      <c r="DQ461" s="488"/>
      <c r="DR461" s="488"/>
      <c r="DS461" s="488"/>
      <c r="DT461" s="488"/>
      <c r="DU461" s="488"/>
      <c r="DV461" s="488"/>
      <c r="DW461" s="488"/>
      <c r="DX461" s="488"/>
      <c r="DY461" s="488"/>
      <c r="DZ461" s="488"/>
      <c r="EA461" s="488"/>
      <c r="EB461" s="488"/>
      <c r="EC461" s="488"/>
      <c r="ED461" s="488"/>
      <c r="EE461" s="488"/>
      <c r="EF461" s="488"/>
      <c r="EG461" s="488"/>
      <c r="EH461" s="489"/>
    </row>
    <row r="462" spans="1:138" s="490" customFormat="1" ht="18" customHeight="1">
      <c r="A462" s="628">
        <v>454</v>
      </c>
      <c r="B462" s="470" t="s">
        <v>2101</v>
      </c>
      <c r="C462" s="468" t="s">
        <v>648</v>
      </c>
      <c r="D462" s="469">
        <v>4000</v>
      </c>
      <c r="E462" s="381" t="s">
        <v>2131</v>
      </c>
      <c r="F462" s="369" t="s">
        <v>2132</v>
      </c>
      <c r="G462" s="381" t="s">
        <v>2133</v>
      </c>
      <c r="H462" s="470" t="s">
        <v>979</v>
      </c>
      <c r="I462" s="468"/>
      <c r="J462" s="468"/>
      <c r="K462" s="471"/>
      <c r="L462" s="468"/>
      <c r="M462" s="488"/>
      <c r="N462" s="488"/>
      <c r="O462" s="488"/>
      <c r="P462" s="488"/>
      <c r="Q462" s="488"/>
      <c r="R462" s="488"/>
      <c r="S462" s="488"/>
      <c r="T462" s="488"/>
      <c r="U462" s="488"/>
      <c r="V462" s="488"/>
      <c r="W462" s="488"/>
      <c r="X462" s="488"/>
      <c r="Y462" s="488"/>
      <c r="Z462" s="488"/>
      <c r="AA462" s="488"/>
      <c r="AB462" s="488"/>
      <c r="AC462" s="488"/>
      <c r="AD462" s="488"/>
      <c r="AE462" s="488"/>
      <c r="AF462" s="488"/>
      <c r="AG462" s="488"/>
      <c r="AH462" s="488"/>
      <c r="AI462" s="488"/>
      <c r="AJ462" s="488"/>
      <c r="AK462" s="488"/>
      <c r="AL462" s="488"/>
      <c r="AM462" s="488"/>
      <c r="AN462" s="488"/>
      <c r="AO462" s="488"/>
      <c r="AP462" s="488"/>
      <c r="AQ462" s="488"/>
      <c r="AR462" s="488"/>
      <c r="AS462" s="488"/>
      <c r="AT462" s="488"/>
      <c r="AU462" s="488"/>
      <c r="AV462" s="488"/>
      <c r="AW462" s="488"/>
      <c r="AX462" s="488"/>
      <c r="AY462" s="488"/>
      <c r="AZ462" s="488"/>
      <c r="BA462" s="488"/>
      <c r="BB462" s="488"/>
      <c r="BC462" s="488"/>
      <c r="BD462" s="488"/>
      <c r="BE462" s="488"/>
      <c r="BF462" s="488"/>
      <c r="BG462" s="488"/>
      <c r="BH462" s="488"/>
      <c r="BI462" s="488"/>
      <c r="BJ462" s="488"/>
      <c r="BK462" s="488"/>
      <c r="BL462" s="488"/>
      <c r="BM462" s="488"/>
      <c r="BN462" s="488"/>
      <c r="BO462" s="488"/>
      <c r="BP462" s="488"/>
      <c r="BQ462" s="488"/>
      <c r="BR462" s="488"/>
      <c r="BS462" s="488"/>
      <c r="BT462" s="488"/>
      <c r="BU462" s="488"/>
      <c r="BV462" s="488"/>
      <c r="BW462" s="488"/>
      <c r="BX462" s="488"/>
      <c r="BY462" s="488"/>
      <c r="BZ462" s="488"/>
      <c r="CA462" s="488"/>
      <c r="CB462" s="488"/>
      <c r="CC462" s="488"/>
      <c r="CD462" s="488"/>
      <c r="CE462" s="488"/>
      <c r="CF462" s="488"/>
      <c r="CG462" s="488"/>
      <c r="CH462" s="488"/>
      <c r="CI462" s="488"/>
      <c r="CJ462" s="488"/>
      <c r="CK462" s="488"/>
      <c r="CL462" s="488"/>
      <c r="CM462" s="488"/>
      <c r="CN462" s="488"/>
      <c r="CO462" s="488"/>
      <c r="CP462" s="488"/>
      <c r="CQ462" s="488"/>
      <c r="CR462" s="488"/>
      <c r="CS462" s="488"/>
      <c r="CT462" s="488"/>
      <c r="CU462" s="488"/>
      <c r="CV462" s="488"/>
      <c r="CW462" s="488"/>
      <c r="CX462" s="488"/>
      <c r="CY462" s="488"/>
      <c r="CZ462" s="488"/>
      <c r="DA462" s="488"/>
      <c r="DB462" s="488"/>
      <c r="DC462" s="488"/>
      <c r="DD462" s="488"/>
      <c r="DE462" s="488"/>
      <c r="DF462" s="488"/>
      <c r="DG462" s="488"/>
      <c r="DH462" s="488"/>
      <c r="DI462" s="488"/>
      <c r="DJ462" s="488"/>
      <c r="DK462" s="488"/>
      <c r="DL462" s="488"/>
      <c r="DM462" s="488"/>
      <c r="DN462" s="488"/>
      <c r="DO462" s="488"/>
      <c r="DP462" s="488"/>
      <c r="DQ462" s="488"/>
      <c r="DR462" s="488"/>
      <c r="DS462" s="488"/>
      <c r="DT462" s="488"/>
      <c r="DU462" s="488"/>
      <c r="DV462" s="488"/>
      <c r="DW462" s="488"/>
      <c r="DX462" s="488"/>
      <c r="DY462" s="488"/>
      <c r="DZ462" s="488"/>
      <c r="EA462" s="488"/>
      <c r="EB462" s="488"/>
      <c r="EC462" s="488"/>
      <c r="ED462" s="488"/>
      <c r="EE462" s="488"/>
      <c r="EF462" s="488"/>
      <c r="EG462" s="488"/>
      <c r="EH462" s="489"/>
    </row>
    <row r="463" spans="1:138" s="490" customFormat="1" ht="18" customHeight="1">
      <c r="A463" s="628">
        <v>455</v>
      </c>
      <c r="B463" s="470" t="s">
        <v>2101</v>
      </c>
      <c r="C463" s="468" t="s">
        <v>648</v>
      </c>
      <c r="D463" s="469">
        <v>3000</v>
      </c>
      <c r="E463" s="381" t="s">
        <v>2134</v>
      </c>
      <c r="F463" s="369" t="s">
        <v>2135</v>
      </c>
      <c r="G463" s="381" t="s">
        <v>2136</v>
      </c>
      <c r="H463" s="470" t="s">
        <v>983</v>
      </c>
      <c r="I463" s="468"/>
      <c r="J463" s="468"/>
      <c r="K463" s="471"/>
      <c r="L463" s="468"/>
      <c r="M463" s="488"/>
      <c r="N463" s="488"/>
      <c r="O463" s="488"/>
      <c r="P463" s="488"/>
      <c r="Q463" s="488"/>
      <c r="R463" s="488"/>
      <c r="S463" s="488"/>
      <c r="T463" s="488"/>
      <c r="U463" s="488"/>
      <c r="V463" s="488"/>
      <c r="W463" s="488"/>
      <c r="X463" s="488"/>
      <c r="Y463" s="488"/>
      <c r="Z463" s="488"/>
      <c r="AA463" s="488"/>
      <c r="AB463" s="488"/>
      <c r="AC463" s="488"/>
      <c r="AD463" s="488"/>
      <c r="AE463" s="488"/>
      <c r="AF463" s="488"/>
      <c r="AG463" s="488"/>
      <c r="AH463" s="488"/>
      <c r="AI463" s="488"/>
      <c r="AJ463" s="488"/>
      <c r="AK463" s="488"/>
      <c r="AL463" s="488"/>
      <c r="AM463" s="488"/>
      <c r="AN463" s="488"/>
      <c r="AO463" s="488"/>
      <c r="AP463" s="488"/>
      <c r="AQ463" s="488"/>
      <c r="AR463" s="488"/>
      <c r="AS463" s="488"/>
      <c r="AT463" s="488"/>
      <c r="AU463" s="488"/>
      <c r="AV463" s="488"/>
      <c r="AW463" s="488"/>
      <c r="AX463" s="488"/>
      <c r="AY463" s="488"/>
      <c r="AZ463" s="488"/>
      <c r="BA463" s="488"/>
      <c r="BB463" s="488"/>
      <c r="BC463" s="488"/>
      <c r="BD463" s="488"/>
      <c r="BE463" s="488"/>
      <c r="BF463" s="488"/>
      <c r="BG463" s="488"/>
      <c r="BH463" s="488"/>
      <c r="BI463" s="488"/>
      <c r="BJ463" s="488"/>
      <c r="BK463" s="488"/>
      <c r="BL463" s="488"/>
      <c r="BM463" s="488"/>
      <c r="BN463" s="488"/>
      <c r="BO463" s="488"/>
      <c r="BP463" s="488"/>
      <c r="BQ463" s="488"/>
      <c r="BR463" s="488"/>
      <c r="BS463" s="488"/>
      <c r="BT463" s="488"/>
      <c r="BU463" s="488"/>
      <c r="BV463" s="488"/>
      <c r="BW463" s="488"/>
      <c r="BX463" s="488"/>
      <c r="BY463" s="488"/>
      <c r="BZ463" s="488"/>
      <c r="CA463" s="488"/>
      <c r="CB463" s="488"/>
      <c r="CC463" s="488"/>
      <c r="CD463" s="488"/>
      <c r="CE463" s="488"/>
      <c r="CF463" s="488"/>
      <c r="CG463" s="488"/>
      <c r="CH463" s="488"/>
      <c r="CI463" s="488"/>
      <c r="CJ463" s="488"/>
      <c r="CK463" s="488"/>
      <c r="CL463" s="488"/>
      <c r="CM463" s="488"/>
      <c r="CN463" s="488"/>
      <c r="CO463" s="488"/>
      <c r="CP463" s="488"/>
      <c r="CQ463" s="488"/>
      <c r="CR463" s="488"/>
      <c r="CS463" s="488"/>
      <c r="CT463" s="488"/>
      <c r="CU463" s="488"/>
      <c r="CV463" s="488"/>
      <c r="CW463" s="488"/>
      <c r="CX463" s="488"/>
      <c r="CY463" s="488"/>
      <c r="CZ463" s="488"/>
      <c r="DA463" s="488"/>
      <c r="DB463" s="488"/>
      <c r="DC463" s="488"/>
      <c r="DD463" s="488"/>
      <c r="DE463" s="488"/>
      <c r="DF463" s="488"/>
      <c r="DG463" s="488"/>
      <c r="DH463" s="488"/>
      <c r="DI463" s="488"/>
      <c r="DJ463" s="488"/>
      <c r="DK463" s="488"/>
      <c r="DL463" s="488"/>
      <c r="DM463" s="488"/>
      <c r="DN463" s="488"/>
      <c r="DO463" s="488"/>
      <c r="DP463" s="488"/>
      <c r="DQ463" s="488"/>
      <c r="DR463" s="488"/>
      <c r="DS463" s="488"/>
      <c r="DT463" s="488"/>
      <c r="DU463" s="488"/>
      <c r="DV463" s="488"/>
      <c r="DW463" s="488"/>
      <c r="DX463" s="488"/>
      <c r="DY463" s="488"/>
      <c r="DZ463" s="488"/>
      <c r="EA463" s="488"/>
      <c r="EB463" s="488"/>
      <c r="EC463" s="488"/>
      <c r="ED463" s="488"/>
      <c r="EE463" s="488"/>
      <c r="EF463" s="488"/>
      <c r="EG463" s="488"/>
      <c r="EH463" s="489"/>
    </row>
    <row r="464" spans="1:138" s="490" customFormat="1" ht="18" customHeight="1">
      <c r="A464" s="628">
        <v>456</v>
      </c>
      <c r="B464" s="470" t="s">
        <v>2137</v>
      </c>
      <c r="C464" s="468" t="s">
        <v>648</v>
      </c>
      <c r="D464" s="469">
        <v>3000</v>
      </c>
      <c r="E464" s="381" t="s">
        <v>1071</v>
      </c>
      <c r="F464" s="369" t="s">
        <v>1072</v>
      </c>
      <c r="G464" s="381" t="s">
        <v>1073</v>
      </c>
      <c r="H464" s="470" t="s">
        <v>1001</v>
      </c>
      <c r="I464" s="468"/>
      <c r="J464" s="468"/>
      <c r="K464" s="471"/>
      <c r="L464" s="468"/>
      <c r="M464" s="488"/>
      <c r="N464" s="488"/>
      <c r="O464" s="488"/>
      <c r="P464" s="488"/>
      <c r="Q464" s="488"/>
      <c r="R464" s="488"/>
      <c r="S464" s="488"/>
      <c r="T464" s="488"/>
      <c r="U464" s="488"/>
      <c r="V464" s="488"/>
      <c r="W464" s="488"/>
      <c r="X464" s="488"/>
      <c r="Y464" s="488"/>
      <c r="Z464" s="488"/>
      <c r="AA464" s="488"/>
      <c r="AB464" s="488"/>
      <c r="AC464" s="488"/>
      <c r="AD464" s="488"/>
      <c r="AE464" s="488"/>
      <c r="AF464" s="488"/>
      <c r="AG464" s="488"/>
      <c r="AH464" s="488"/>
      <c r="AI464" s="488"/>
      <c r="AJ464" s="488"/>
      <c r="AK464" s="488"/>
      <c r="AL464" s="488"/>
      <c r="AM464" s="488"/>
      <c r="AN464" s="488"/>
      <c r="AO464" s="488"/>
      <c r="AP464" s="488"/>
      <c r="AQ464" s="488"/>
      <c r="AR464" s="488"/>
      <c r="AS464" s="488"/>
      <c r="AT464" s="488"/>
      <c r="AU464" s="488"/>
      <c r="AV464" s="488"/>
      <c r="AW464" s="488"/>
      <c r="AX464" s="488"/>
      <c r="AY464" s="488"/>
      <c r="AZ464" s="488"/>
      <c r="BA464" s="488"/>
      <c r="BB464" s="488"/>
      <c r="BC464" s="488"/>
      <c r="BD464" s="488"/>
      <c r="BE464" s="488"/>
      <c r="BF464" s="488"/>
      <c r="BG464" s="488"/>
      <c r="BH464" s="488"/>
      <c r="BI464" s="488"/>
      <c r="BJ464" s="488"/>
      <c r="BK464" s="488"/>
      <c r="BL464" s="488"/>
      <c r="BM464" s="488"/>
      <c r="BN464" s="488"/>
      <c r="BO464" s="488"/>
      <c r="BP464" s="488"/>
      <c r="BQ464" s="488"/>
      <c r="BR464" s="488"/>
      <c r="BS464" s="488"/>
      <c r="BT464" s="488"/>
      <c r="BU464" s="488"/>
      <c r="BV464" s="488"/>
      <c r="BW464" s="488"/>
      <c r="BX464" s="488"/>
      <c r="BY464" s="488"/>
      <c r="BZ464" s="488"/>
      <c r="CA464" s="488"/>
      <c r="CB464" s="488"/>
      <c r="CC464" s="488"/>
      <c r="CD464" s="488"/>
      <c r="CE464" s="488"/>
      <c r="CF464" s="488"/>
      <c r="CG464" s="488"/>
      <c r="CH464" s="488"/>
      <c r="CI464" s="488"/>
      <c r="CJ464" s="488"/>
      <c r="CK464" s="488"/>
      <c r="CL464" s="488"/>
      <c r="CM464" s="488"/>
      <c r="CN464" s="488"/>
      <c r="CO464" s="488"/>
      <c r="CP464" s="488"/>
      <c r="CQ464" s="488"/>
      <c r="CR464" s="488"/>
      <c r="CS464" s="488"/>
      <c r="CT464" s="488"/>
      <c r="CU464" s="488"/>
      <c r="CV464" s="488"/>
      <c r="CW464" s="488"/>
      <c r="CX464" s="488"/>
      <c r="CY464" s="488"/>
      <c r="CZ464" s="488"/>
      <c r="DA464" s="488"/>
      <c r="DB464" s="488"/>
      <c r="DC464" s="488"/>
      <c r="DD464" s="488"/>
      <c r="DE464" s="488"/>
      <c r="DF464" s="488"/>
      <c r="DG464" s="488"/>
      <c r="DH464" s="488"/>
      <c r="DI464" s="488"/>
      <c r="DJ464" s="488"/>
      <c r="DK464" s="488"/>
      <c r="DL464" s="488"/>
      <c r="DM464" s="488"/>
      <c r="DN464" s="488"/>
      <c r="DO464" s="488"/>
      <c r="DP464" s="488"/>
      <c r="DQ464" s="488"/>
      <c r="DR464" s="488"/>
      <c r="DS464" s="488"/>
      <c r="DT464" s="488"/>
      <c r="DU464" s="488"/>
      <c r="DV464" s="488"/>
      <c r="DW464" s="488"/>
      <c r="DX464" s="488"/>
      <c r="DY464" s="488"/>
      <c r="DZ464" s="488"/>
      <c r="EA464" s="488"/>
      <c r="EB464" s="488"/>
      <c r="EC464" s="488"/>
      <c r="ED464" s="488"/>
      <c r="EE464" s="488"/>
      <c r="EF464" s="488"/>
      <c r="EG464" s="488"/>
      <c r="EH464" s="489"/>
    </row>
    <row r="465" spans="1:138" s="490" customFormat="1" ht="18" customHeight="1">
      <c r="A465" s="628">
        <v>457</v>
      </c>
      <c r="B465" s="470" t="s">
        <v>2138</v>
      </c>
      <c r="C465" s="468" t="s">
        <v>648</v>
      </c>
      <c r="D465" s="469">
        <v>10000</v>
      </c>
      <c r="E465" s="381" t="s">
        <v>2139</v>
      </c>
      <c r="F465" s="369" t="s">
        <v>2140</v>
      </c>
      <c r="G465" s="381" t="s">
        <v>2141</v>
      </c>
      <c r="H465" s="470" t="s">
        <v>979</v>
      </c>
      <c r="I465" s="468"/>
      <c r="J465" s="468"/>
      <c r="K465" s="471"/>
      <c r="L465" s="468"/>
      <c r="M465" s="488"/>
      <c r="N465" s="488"/>
      <c r="O465" s="488"/>
      <c r="P465" s="488"/>
      <c r="Q465" s="488"/>
      <c r="R465" s="488"/>
      <c r="S465" s="488"/>
      <c r="T465" s="488"/>
      <c r="U465" s="488"/>
      <c r="V465" s="488"/>
      <c r="W465" s="488"/>
      <c r="X465" s="488"/>
      <c r="Y465" s="488"/>
      <c r="Z465" s="488"/>
      <c r="AA465" s="488"/>
      <c r="AB465" s="488"/>
      <c r="AC465" s="488"/>
      <c r="AD465" s="488"/>
      <c r="AE465" s="488"/>
      <c r="AF465" s="488"/>
      <c r="AG465" s="488"/>
      <c r="AH465" s="488"/>
      <c r="AI465" s="488"/>
      <c r="AJ465" s="488"/>
      <c r="AK465" s="488"/>
      <c r="AL465" s="488"/>
      <c r="AM465" s="488"/>
      <c r="AN465" s="488"/>
      <c r="AO465" s="488"/>
      <c r="AP465" s="488"/>
      <c r="AQ465" s="488"/>
      <c r="AR465" s="488"/>
      <c r="AS465" s="488"/>
      <c r="AT465" s="488"/>
      <c r="AU465" s="488"/>
      <c r="AV465" s="488"/>
      <c r="AW465" s="488"/>
      <c r="AX465" s="488"/>
      <c r="AY465" s="488"/>
      <c r="AZ465" s="488"/>
      <c r="BA465" s="488"/>
      <c r="BB465" s="488"/>
      <c r="BC465" s="488"/>
      <c r="BD465" s="488"/>
      <c r="BE465" s="488"/>
      <c r="BF465" s="488"/>
      <c r="BG465" s="488"/>
      <c r="BH465" s="488"/>
      <c r="BI465" s="488"/>
      <c r="BJ465" s="488"/>
      <c r="BK465" s="488"/>
      <c r="BL465" s="488"/>
      <c r="BM465" s="488"/>
      <c r="BN465" s="488"/>
      <c r="BO465" s="488"/>
      <c r="BP465" s="488"/>
      <c r="BQ465" s="488"/>
      <c r="BR465" s="488"/>
      <c r="BS465" s="488"/>
      <c r="BT465" s="488"/>
      <c r="BU465" s="488"/>
      <c r="BV465" s="488"/>
      <c r="BW465" s="488"/>
      <c r="BX465" s="488"/>
      <c r="BY465" s="488"/>
      <c r="BZ465" s="488"/>
      <c r="CA465" s="488"/>
      <c r="CB465" s="488"/>
      <c r="CC465" s="488"/>
      <c r="CD465" s="488"/>
      <c r="CE465" s="488"/>
      <c r="CF465" s="488"/>
      <c r="CG465" s="488"/>
      <c r="CH465" s="488"/>
      <c r="CI465" s="488"/>
      <c r="CJ465" s="488"/>
      <c r="CK465" s="488"/>
      <c r="CL465" s="488"/>
      <c r="CM465" s="488"/>
      <c r="CN465" s="488"/>
      <c r="CO465" s="488"/>
      <c r="CP465" s="488"/>
      <c r="CQ465" s="488"/>
      <c r="CR465" s="488"/>
      <c r="CS465" s="488"/>
      <c r="CT465" s="488"/>
      <c r="CU465" s="488"/>
      <c r="CV465" s="488"/>
      <c r="CW465" s="488"/>
      <c r="CX465" s="488"/>
      <c r="CY465" s="488"/>
      <c r="CZ465" s="488"/>
      <c r="DA465" s="488"/>
      <c r="DB465" s="488"/>
      <c r="DC465" s="488"/>
      <c r="DD465" s="488"/>
      <c r="DE465" s="488"/>
      <c r="DF465" s="488"/>
      <c r="DG465" s="488"/>
      <c r="DH465" s="488"/>
      <c r="DI465" s="488"/>
      <c r="DJ465" s="488"/>
      <c r="DK465" s="488"/>
      <c r="DL465" s="488"/>
      <c r="DM465" s="488"/>
      <c r="DN465" s="488"/>
      <c r="DO465" s="488"/>
      <c r="DP465" s="488"/>
      <c r="DQ465" s="488"/>
      <c r="DR465" s="488"/>
      <c r="DS465" s="488"/>
      <c r="DT465" s="488"/>
      <c r="DU465" s="488"/>
      <c r="DV465" s="488"/>
      <c r="DW465" s="488"/>
      <c r="DX465" s="488"/>
      <c r="DY465" s="488"/>
      <c r="DZ465" s="488"/>
      <c r="EA465" s="488"/>
      <c r="EB465" s="488"/>
      <c r="EC465" s="488"/>
      <c r="ED465" s="488"/>
      <c r="EE465" s="488"/>
      <c r="EF465" s="488"/>
      <c r="EG465" s="488"/>
      <c r="EH465" s="489"/>
    </row>
    <row r="466" spans="1:138" s="490" customFormat="1" ht="18" customHeight="1">
      <c r="A466" s="628">
        <v>458</v>
      </c>
      <c r="B466" s="470" t="s">
        <v>2138</v>
      </c>
      <c r="C466" s="468" t="s">
        <v>648</v>
      </c>
      <c r="D466" s="469">
        <v>5000</v>
      </c>
      <c r="E466" s="381" t="s">
        <v>2142</v>
      </c>
      <c r="F466" s="369" t="s">
        <v>2143</v>
      </c>
      <c r="G466" s="381" t="s">
        <v>2144</v>
      </c>
      <c r="H466" s="470" t="s">
        <v>979</v>
      </c>
      <c r="I466" s="468"/>
      <c r="J466" s="468"/>
      <c r="K466" s="471"/>
      <c r="L466" s="468"/>
      <c r="M466" s="488"/>
      <c r="N466" s="488"/>
      <c r="O466" s="488"/>
      <c r="P466" s="488"/>
      <c r="Q466" s="488"/>
      <c r="R466" s="488"/>
      <c r="S466" s="488"/>
      <c r="T466" s="488"/>
      <c r="U466" s="488"/>
      <c r="V466" s="488"/>
      <c r="W466" s="488"/>
      <c r="X466" s="488"/>
      <c r="Y466" s="488"/>
      <c r="Z466" s="488"/>
      <c r="AA466" s="488"/>
      <c r="AB466" s="488"/>
      <c r="AC466" s="488"/>
      <c r="AD466" s="488"/>
      <c r="AE466" s="488"/>
      <c r="AF466" s="488"/>
      <c r="AG466" s="488"/>
      <c r="AH466" s="488"/>
      <c r="AI466" s="488"/>
      <c r="AJ466" s="488"/>
      <c r="AK466" s="488"/>
      <c r="AL466" s="488"/>
      <c r="AM466" s="488"/>
      <c r="AN466" s="488"/>
      <c r="AO466" s="488"/>
      <c r="AP466" s="488"/>
      <c r="AQ466" s="488"/>
      <c r="AR466" s="488"/>
      <c r="AS466" s="488"/>
      <c r="AT466" s="488"/>
      <c r="AU466" s="488"/>
      <c r="AV466" s="488"/>
      <c r="AW466" s="488"/>
      <c r="AX466" s="488"/>
      <c r="AY466" s="488"/>
      <c r="AZ466" s="488"/>
      <c r="BA466" s="488"/>
      <c r="BB466" s="488"/>
      <c r="BC466" s="488"/>
      <c r="BD466" s="488"/>
      <c r="BE466" s="488"/>
      <c r="BF466" s="488"/>
      <c r="BG466" s="488"/>
      <c r="BH466" s="488"/>
      <c r="BI466" s="488"/>
      <c r="BJ466" s="488"/>
      <c r="BK466" s="488"/>
      <c r="BL466" s="488"/>
      <c r="BM466" s="488"/>
      <c r="BN466" s="488"/>
      <c r="BO466" s="488"/>
      <c r="BP466" s="488"/>
      <c r="BQ466" s="488"/>
      <c r="BR466" s="488"/>
      <c r="BS466" s="488"/>
      <c r="BT466" s="488"/>
      <c r="BU466" s="488"/>
      <c r="BV466" s="488"/>
      <c r="BW466" s="488"/>
      <c r="BX466" s="488"/>
      <c r="BY466" s="488"/>
      <c r="BZ466" s="488"/>
      <c r="CA466" s="488"/>
      <c r="CB466" s="488"/>
      <c r="CC466" s="488"/>
      <c r="CD466" s="488"/>
      <c r="CE466" s="488"/>
      <c r="CF466" s="488"/>
      <c r="CG466" s="488"/>
      <c r="CH466" s="488"/>
      <c r="CI466" s="488"/>
      <c r="CJ466" s="488"/>
      <c r="CK466" s="488"/>
      <c r="CL466" s="488"/>
      <c r="CM466" s="488"/>
      <c r="CN466" s="488"/>
      <c r="CO466" s="488"/>
      <c r="CP466" s="488"/>
      <c r="CQ466" s="488"/>
      <c r="CR466" s="488"/>
      <c r="CS466" s="488"/>
      <c r="CT466" s="488"/>
      <c r="CU466" s="488"/>
      <c r="CV466" s="488"/>
      <c r="CW466" s="488"/>
      <c r="CX466" s="488"/>
      <c r="CY466" s="488"/>
      <c r="CZ466" s="488"/>
      <c r="DA466" s="488"/>
      <c r="DB466" s="488"/>
      <c r="DC466" s="488"/>
      <c r="DD466" s="488"/>
      <c r="DE466" s="488"/>
      <c r="DF466" s="488"/>
      <c r="DG466" s="488"/>
      <c r="DH466" s="488"/>
      <c r="DI466" s="488"/>
      <c r="DJ466" s="488"/>
      <c r="DK466" s="488"/>
      <c r="DL466" s="488"/>
      <c r="DM466" s="488"/>
      <c r="DN466" s="488"/>
      <c r="DO466" s="488"/>
      <c r="DP466" s="488"/>
      <c r="DQ466" s="488"/>
      <c r="DR466" s="488"/>
      <c r="DS466" s="488"/>
      <c r="DT466" s="488"/>
      <c r="DU466" s="488"/>
      <c r="DV466" s="488"/>
      <c r="DW466" s="488"/>
      <c r="DX466" s="488"/>
      <c r="DY466" s="488"/>
      <c r="DZ466" s="488"/>
      <c r="EA466" s="488"/>
      <c r="EB466" s="488"/>
      <c r="EC466" s="488"/>
      <c r="ED466" s="488"/>
      <c r="EE466" s="488"/>
      <c r="EF466" s="488"/>
      <c r="EG466" s="488"/>
      <c r="EH466" s="489"/>
    </row>
    <row r="467" spans="1:138" s="490" customFormat="1" ht="18" customHeight="1">
      <c r="A467" s="628">
        <v>459</v>
      </c>
      <c r="B467" s="470" t="s">
        <v>2138</v>
      </c>
      <c r="C467" s="468" t="s">
        <v>648</v>
      </c>
      <c r="D467" s="469">
        <v>10000</v>
      </c>
      <c r="E467" s="381" t="s">
        <v>2094</v>
      </c>
      <c r="F467" s="369" t="s">
        <v>1744</v>
      </c>
      <c r="G467" s="381" t="s">
        <v>1745</v>
      </c>
      <c r="H467" s="470" t="s">
        <v>983</v>
      </c>
      <c r="I467" s="468"/>
      <c r="J467" s="468"/>
      <c r="K467" s="471"/>
      <c r="L467" s="468"/>
      <c r="M467" s="488"/>
      <c r="N467" s="488"/>
      <c r="O467" s="488"/>
      <c r="P467" s="488"/>
      <c r="Q467" s="488"/>
      <c r="R467" s="488"/>
      <c r="S467" s="488"/>
      <c r="T467" s="488"/>
      <c r="U467" s="488"/>
      <c r="V467" s="488"/>
      <c r="W467" s="488"/>
      <c r="X467" s="488"/>
      <c r="Y467" s="488"/>
      <c r="Z467" s="488"/>
      <c r="AA467" s="488"/>
      <c r="AB467" s="488"/>
      <c r="AC467" s="488"/>
      <c r="AD467" s="488"/>
      <c r="AE467" s="488"/>
      <c r="AF467" s="488"/>
      <c r="AG467" s="488"/>
      <c r="AH467" s="488"/>
      <c r="AI467" s="488"/>
      <c r="AJ467" s="488"/>
      <c r="AK467" s="488"/>
      <c r="AL467" s="488"/>
      <c r="AM467" s="488"/>
      <c r="AN467" s="488"/>
      <c r="AO467" s="488"/>
      <c r="AP467" s="488"/>
      <c r="AQ467" s="488"/>
      <c r="AR467" s="488"/>
      <c r="AS467" s="488"/>
      <c r="AT467" s="488"/>
      <c r="AU467" s="488"/>
      <c r="AV467" s="488"/>
      <c r="AW467" s="488"/>
      <c r="AX467" s="488"/>
      <c r="AY467" s="488"/>
      <c r="AZ467" s="488"/>
      <c r="BA467" s="488"/>
      <c r="BB467" s="488"/>
      <c r="BC467" s="488"/>
      <c r="BD467" s="488"/>
      <c r="BE467" s="488"/>
      <c r="BF467" s="488"/>
      <c r="BG467" s="488"/>
      <c r="BH467" s="488"/>
      <c r="BI467" s="488"/>
      <c r="BJ467" s="488"/>
      <c r="BK467" s="488"/>
      <c r="BL467" s="488"/>
      <c r="BM467" s="488"/>
      <c r="BN467" s="488"/>
      <c r="BO467" s="488"/>
      <c r="BP467" s="488"/>
      <c r="BQ467" s="488"/>
      <c r="BR467" s="488"/>
      <c r="BS467" s="488"/>
      <c r="BT467" s="488"/>
      <c r="BU467" s="488"/>
      <c r="BV467" s="488"/>
      <c r="BW467" s="488"/>
      <c r="BX467" s="488"/>
      <c r="BY467" s="488"/>
      <c r="BZ467" s="488"/>
      <c r="CA467" s="488"/>
      <c r="CB467" s="488"/>
      <c r="CC467" s="488"/>
      <c r="CD467" s="488"/>
      <c r="CE467" s="488"/>
      <c r="CF467" s="488"/>
      <c r="CG467" s="488"/>
      <c r="CH467" s="488"/>
      <c r="CI467" s="488"/>
      <c r="CJ467" s="488"/>
      <c r="CK467" s="488"/>
      <c r="CL467" s="488"/>
      <c r="CM467" s="488"/>
      <c r="CN467" s="488"/>
      <c r="CO467" s="488"/>
      <c r="CP467" s="488"/>
      <c r="CQ467" s="488"/>
      <c r="CR467" s="488"/>
      <c r="CS467" s="488"/>
      <c r="CT467" s="488"/>
      <c r="CU467" s="488"/>
      <c r="CV467" s="488"/>
      <c r="CW467" s="488"/>
      <c r="CX467" s="488"/>
      <c r="CY467" s="488"/>
      <c r="CZ467" s="488"/>
      <c r="DA467" s="488"/>
      <c r="DB467" s="488"/>
      <c r="DC467" s="488"/>
      <c r="DD467" s="488"/>
      <c r="DE467" s="488"/>
      <c r="DF467" s="488"/>
      <c r="DG467" s="488"/>
      <c r="DH467" s="488"/>
      <c r="DI467" s="488"/>
      <c r="DJ467" s="488"/>
      <c r="DK467" s="488"/>
      <c r="DL467" s="488"/>
      <c r="DM467" s="488"/>
      <c r="DN467" s="488"/>
      <c r="DO467" s="488"/>
      <c r="DP467" s="488"/>
      <c r="DQ467" s="488"/>
      <c r="DR467" s="488"/>
      <c r="DS467" s="488"/>
      <c r="DT467" s="488"/>
      <c r="DU467" s="488"/>
      <c r="DV467" s="488"/>
      <c r="DW467" s="488"/>
      <c r="DX467" s="488"/>
      <c r="DY467" s="488"/>
      <c r="DZ467" s="488"/>
      <c r="EA467" s="488"/>
      <c r="EB467" s="488"/>
      <c r="EC467" s="488"/>
      <c r="ED467" s="488"/>
      <c r="EE467" s="488"/>
      <c r="EF467" s="488"/>
      <c r="EG467" s="488"/>
      <c r="EH467" s="489"/>
    </row>
    <row r="468" spans="1:138" s="490" customFormat="1" ht="18" customHeight="1">
      <c r="A468" s="628">
        <v>460</v>
      </c>
      <c r="B468" s="470" t="s">
        <v>2138</v>
      </c>
      <c r="C468" s="468" t="s">
        <v>648</v>
      </c>
      <c r="D468" s="469">
        <v>15000</v>
      </c>
      <c r="E468" s="381" t="s">
        <v>2145</v>
      </c>
      <c r="F468" s="369" t="s">
        <v>2146</v>
      </c>
      <c r="G468" s="381" t="s">
        <v>2147</v>
      </c>
      <c r="H468" s="470" t="s">
        <v>979</v>
      </c>
      <c r="I468" s="493"/>
      <c r="J468" s="468"/>
      <c r="K468" s="471"/>
      <c r="L468" s="468"/>
      <c r="M468" s="488"/>
      <c r="N468" s="488"/>
      <c r="O468" s="488"/>
      <c r="P468" s="488"/>
      <c r="Q468" s="488"/>
      <c r="R468" s="488"/>
      <c r="S468" s="488"/>
      <c r="T468" s="488"/>
      <c r="U468" s="488"/>
      <c r="V468" s="488"/>
      <c r="W468" s="488"/>
      <c r="X468" s="488"/>
      <c r="Y468" s="488"/>
      <c r="Z468" s="488"/>
      <c r="AA468" s="488"/>
      <c r="AB468" s="488"/>
      <c r="AC468" s="488"/>
      <c r="AD468" s="488"/>
      <c r="AE468" s="488"/>
      <c r="AF468" s="488"/>
      <c r="AG468" s="488"/>
      <c r="AH468" s="488"/>
      <c r="AI468" s="488"/>
      <c r="AJ468" s="488"/>
      <c r="AK468" s="488"/>
      <c r="AL468" s="488"/>
      <c r="AM468" s="488"/>
      <c r="AN468" s="488"/>
      <c r="AO468" s="488"/>
      <c r="AP468" s="488"/>
      <c r="AQ468" s="488"/>
      <c r="AR468" s="488"/>
      <c r="AS468" s="488"/>
      <c r="AT468" s="488"/>
      <c r="AU468" s="488"/>
      <c r="AV468" s="488"/>
      <c r="AW468" s="488"/>
      <c r="AX468" s="488"/>
      <c r="AY468" s="488"/>
      <c r="AZ468" s="488"/>
      <c r="BA468" s="488"/>
      <c r="BB468" s="488"/>
      <c r="BC468" s="488"/>
      <c r="BD468" s="488"/>
      <c r="BE468" s="488"/>
      <c r="BF468" s="488"/>
      <c r="BG468" s="488"/>
      <c r="BH468" s="488"/>
      <c r="BI468" s="488"/>
      <c r="BJ468" s="488"/>
      <c r="BK468" s="488"/>
      <c r="BL468" s="488"/>
      <c r="BM468" s="488"/>
      <c r="BN468" s="488"/>
      <c r="BO468" s="488"/>
      <c r="BP468" s="488"/>
      <c r="BQ468" s="488"/>
      <c r="BR468" s="488"/>
      <c r="BS468" s="488"/>
      <c r="BT468" s="488"/>
      <c r="BU468" s="488"/>
      <c r="BV468" s="488"/>
      <c r="BW468" s="488"/>
      <c r="BX468" s="488"/>
      <c r="BY468" s="488"/>
      <c r="BZ468" s="488"/>
      <c r="CA468" s="488"/>
      <c r="CB468" s="488"/>
      <c r="CC468" s="488"/>
      <c r="CD468" s="488"/>
      <c r="CE468" s="488"/>
      <c r="CF468" s="488"/>
      <c r="CG468" s="488"/>
      <c r="CH468" s="488"/>
      <c r="CI468" s="488"/>
      <c r="CJ468" s="488"/>
      <c r="CK468" s="488"/>
      <c r="CL468" s="488"/>
      <c r="CM468" s="488"/>
      <c r="CN468" s="488"/>
      <c r="CO468" s="488"/>
      <c r="CP468" s="488"/>
      <c r="CQ468" s="488"/>
      <c r="CR468" s="488"/>
      <c r="CS468" s="488"/>
      <c r="CT468" s="488"/>
      <c r="CU468" s="488"/>
      <c r="CV468" s="488"/>
      <c r="CW468" s="488"/>
      <c r="CX468" s="488"/>
      <c r="CY468" s="488"/>
      <c r="CZ468" s="488"/>
      <c r="DA468" s="488"/>
      <c r="DB468" s="488"/>
      <c r="DC468" s="488"/>
      <c r="DD468" s="488"/>
      <c r="DE468" s="488"/>
      <c r="DF468" s="488"/>
      <c r="DG468" s="488"/>
      <c r="DH468" s="488"/>
      <c r="DI468" s="488"/>
      <c r="DJ468" s="488"/>
      <c r="DK468" s="488"/>
      <c r="DL468" s="488"/>
      <c r="DM468" s="488"/>
      <c r="DN468" s="488"/>
      <c r="DO468" s="488"/>
      <c r="DP468" s="488"/>
      <c r="DQ468" s="488"/>
      <c r="DR468" s="488"/>
      <c r="DS468" s="488"/>
      <c r="DT468" s="488"/>
      <c r="DU468" s="488"/>
      <c r="DV468" s="488"/>
      <c r="DW468" s="488"/>
      <c r="DX468" s="488"/>
      <c r="DY468" s="488"/>
      <c r="DZ468" s="488"/>
      <c r="EA468" s="488"/>
      <c r="EB468" s="488"/>
      <c r="EC468" s="488"/>
      <c r="ED468" s="488"/>
      <c r="EE468" s="488"/>
      <c r="EF468" s="488"/>
      <c r="EG468" s="488"/>
      <c r="EH468" s="489"/>
    </row>
    <row r="469" spans="1:138" s="490" customFormat="1" ht="18" customHeight="1">
      <c r="A469" s="628">
        <v>461</v>
      </c>
      <c r="B469" s="470" t="s">
        <v>2138</v>
      </c>
      <c r="C469" s="468" t="s">
        <v>648</v>
      </c>
      <c r="D469" s="469">
        <v>9999.1</v>
      </c>
      <c r="E469" s="381" t="s">
        <v>2148</v>
      </c>
      <c r="F469" s="369" t="s">
        <v>2149</v>
      </c>
      <c r="G469" s="381" t="s">
        <v>2150</v>
      </c>
      <c r="H469" s="470" t="s">
        <v>979</v>
      </c>
      <c r="I469" s="493"/>
      <c r="J469" s="468"/>
      <c r="K469" s="471"/>
      <c r="L469" s="468"/>
      <c r="M469" s="488"/>
      <c r="N469" s="488"/>
      <c r="O469" s="488"/>
      <c r="P469" s="488"/>
      <c r="Q469" s="488"/>
      <c r="R469" s="488"/>
      <c r="S469" s="488"/>
      <c r="T469" s="488"/>
      <c r="U469" s="488"/>
      <c r="V469" s="488"/>
      <c r="W469" s="488"/>
      <c r="X469" s="488"/>
      <c r="Y469" s="488"/>
      <c r="Z469" s="488"/>
      <c r="AA469" s="488"/>
      <c r="AB469" s="488"/>
      <c r="AC469" s="488"/>
      <c r="AD469" s="488"/>
      <c r="AE469" s="488"/>
      <c r="AF469" s="488"/>
      <c r="AG469" s="488"/>
      <c r="AH469" s="488"/>
      <c r="AI469" s="488"/>
      <c r="AJ469" s="488"/>
      <c r="AK469" s="488"/>
      <c r="AL469" s="488"/>
      <c r="AM469" s="488"/>
      <c r="AN469" s="488"/>
      <c r="AO469" s="488"/>
      <c r="AP469" s="488"/>
      <c r="AQ469" s="488"/>
      <c r="AR469" s="488"/>
      <c r="AS469" s="488"/>
      <c r="AT469" s="488"/>
      <c r="AU469" s="488"/>
      <c r="AV469" s="488"/>
      <c r="AW469" s="488"/>
      <c r="AX469" s="488"/>
      <c r="AY469" s="488"/>
      <c r="AZ469" s="488"/>
      <c r="BA469" s="488"/>
      <c r="BB469" s="488"/>
      <c r="BC469" s="488"/>
      <c r="BD469" s="488"/>
      <c r="BE469" s="488"/>
      <c r="BF469" s="488"/>
      <c r="BG469" s="488"/>
      <c r="BH469" s="488"/>
      <c r="BI469" s="488"/>
      <c r="BJ469" s="488"/>
      <c r="BK469" s="488"/>
      <c r="BL469" s="488"/>
      <c r="BM469" s="488"/>
      <c r="BN469" s="488"/>
      <c r="BO469" s="488"/>
      <c r="BP469" s="488"/>
      <c r="BQ469" s="488"/>
      <c r="BR469" s="488"/>
      <c r="BS469" s="488"/>
      <c r="BT469" s="488"/>
      <c r="BU469" s="488"/>
      <c r="BV469" s="488"/>
      <c r="BW469" s="488"/>
      <c r="BX469" s="488"/>
      <c r="BY469" s="488"/>
      <c r="BZ469" s="488"/>
      <c r="CA469" s="488"/>
      <c r="CB469" s="488"/>
      <c r="CC469" s="488"/>
      <c r="CD469" s="488"/>
      <c r="CE469" s="488"/>
      <c r="CF469" s="488"/>
      <c r="CG469" s="488"/>
      <c r="CH469" s="488"/>
      <c r="CI469" s="488"/>
      <c r="CJ469" s="488"/>
      <c r="CK469" s="488"/>
      <c r="CL469" s="488"/>
      <c r="CM469" s="488"/>
      <c r="CN469" s="488"/>
      <c r="CO469" s="488"/>
      <c r="CP469" s="488"/>
      <c r="CQ469" s="488"/>
      <c r="CR469" s="488"/>
      <c r="CS469" s="488"/>
      <c r="CT469" s="488"/>
      <c r="CU469" s="488"/>
      <c r="CV469" s="488"/>
      <c r="CW469" s="488"/>
      <c r="CX469" s="488"/>
      <c r="CY469" s="488"/>
      <c r="CZ469" s="488"/>
      <c r="DA469" s="488"/>
      <c r="DB469" s="488"/>
      <c r="DC469" s="488"/>
      <c r="DD469" s="488"/>
      <c r="DE469" s="488"/>
      <c r="DF469" s="488"/>
      <c r="DG469" s="488"/>
      <c r="DH469" s="488"/>
      <c r="DI469" s="488"/>
      <c r="DJ469" s="488"/>
      <c r="DK469" s="488"/>
      <c r="DL469" s="488"/>
      <c r="DM469" s="488"/>
      <c r="DN469" s="488"/>
      <c r="DO469" s="488"/>
      <c r="DP469" s="488"/>
      <c r="DQ469" s="488"/>
      <c r="DR469" s="488"/>
      <c r="DS469" s="488"/>
      <c r="DT469" s="488"/>
      <c r="DU469" s="488"/>
      <c r="DV469" s="488"/>
      <c r="DW469" s="488"/>
      <c r="DX469" s="488"/>
      <c r="DY469" s="488"/>
      <c r="DZ469" s="488"/>
      <c r="EA469" s="488"/>
      <c r="EB469" s="488"/>
      <c r="EC469" s="488"/>
      <c r="ED469" s="488"/>
      <c r="EE469" s="488"/>
      <c r="EF469" s="488"/>
      <c r="EG469" s="488"/>
      <c r="EH469" s="489"/>
    </row>
    <row r="470" spans="1:138" s="490" customFormat="1" ht="18" customHeight="1">
      <c r="A470" s="628">
        <v>462</v>
      </c>
      <c r="B470" s="470" t="s">
        <v>2138</v>
      </c>
      <c r="C470" s="468" t="s">
        <v>648</v>
      </c>
      <c r="D470" s="469">
        <v>5000</v>
      </c>
      <c r="E470" s="381" t="s">
        <v>2151</v>
      </c>
      <c r="F470" s="369" t="s">
        <v>2152</v>
      </c>
      <c r="G470" s="381" t="s">
        <v>2153</v>
      </c>
      <c r="H470" s="470" t="s">
        <v>979</v>
      </c>
      <c r="I470" s="493"/>
      <c r="J470" s="468"/>
      <c r="K470" s="471"/>
      <c r="L470" s="468"/>
      <c r="M470" s="488"/>
      <c r="N470" s="488"/>
      <c r="O470" s="488"/>
      <c r="P470" s="488"/>
      <c r="Q470" s="488"/>
      <c r="R470" s="488"/>
      <c r="S470" s="488"/>
      <c r="T470" s="488"/>
      <c r="U470" s="488"/>
      <c r="V470" s="488"/>
      <c r="W470" s="488"/>
      <c r="X470" s="488"/>
      <c r="Y470" s="488"/>
      <c r="Z470" s="488"/>
      <c r="AA470" s="488"/>
      <c r="AB470" s="488"/>
      <c r="AC470" s="488"/>
      <c r="AD470" s="488"/>
      <c r="AE470" s="488"/>
      <c r="AF470" s="488"/>
      <c r="AG470" s="488"/>
      <c r="AH470" s="488"/>
      <c r="AI470" s="488"/>
      <c r="AJ470" s="488"/>
      <c r="AK470" s="488"/>
      <c r="AL470" s="488"/>
      <c r="AM470" s="488"/>
      <c r="AN470" s="488"/>
      <c r="AO470" s="488"/>
      <c r="AP470" s="488"/>
      <c r="AQ470" s="488"/>
      <c r="AR470" s="488"/>
      <c r="AS470" s="488"/>
      <c r="AT470" s="488"/>
      <c r="AU470" s="488"/>
      <c r="AV470" s="488"/>
      <c r="AW470" s="488"/>
      <c r="AX470" s="488"/>
      <c r="AY470" s="488"/>
      <c r="AZ470" s="488"/>
      <c r="BA470" s="488"/>
      <c r="BB470" s="488"/>
      <c r="BC470" s="488"/>
      <c r="BD470" s="488"/>
      <c r="BE470" s="488"/>
      <c r="BF470" s="488"/>
      <c r="BG470" s="488"/>
      <c r="BH470" s="488"/>
      <c r="BI470" s="488"/>
      <c r="BJ470" s="488"/>
      <c r="BK470" s="488"/>
      <c r="BL470" s="488"/>
      <c r="BM470" s="488"/>
      <c r="BN470" s="488"/>
      <c r="BO470" s="488"/>
      <c r="BP470" s="488"/>
      <c r="BQ470" s="488"/>
      <c r="BR470" s="488"/>
      <c r="BS470" s="488"/>
      <c r="BT470" s="488"/>
      <c r="BU470" s="488"/>
      <c r="BV470" s="488"/>
      <c r="BW470" s="488"/>
      <c r="BX470" s="488"/>
      <c r="BY470" s="488"/>
      <c r="BZ470" s="488"/>
      <c r="CA470" s="488"/>
      <c r="CB470" s="488"/>
      <c r="CC470" s="488"/>
      <c r="CD470" s="488"/>
      <c r="CE470" s="488"/>
      <c r="CF470" s="488"/>
      <c r="CG470" s="488"/>
      <c r="CH470" s="488"/>
      <c r="CI470" s="488"/>
      <c r="CJ470" s="488"/>
      <c r="CK470" s="488"/>
      <c r="CL470" s="488"/>
      <c r="CM470" s="488"/>
      <c r="CN470" s="488"/>
      <c r="CO470" s="488"/>
      <c r="CP470" s="488"/>
      <c r="CQ470" s="488"/>
      <c r="CR470" s="488"/>
      <c r="CS470" s="488"/>
      <c r="CT470" s="488"/>
      <c r="CU470" s="488"/>
      <c r="CV470" s="488"/>
      <c r="CW470" s="488"/>
      <c r="CX470" s="488"/>
      <c r="CY470" s="488"/>
      <c r="CZ470" s="488"/>
      <c r="DA470" s="488"/>
      <c r="DB470" s="488"/>
      <c r="DC470" s="488"/>
      <c r="DD470" s="488"/>
      <c r="DE470" s="488"/>
      <c r="DF470" s="488"/>
      <c r="DG470" s="488"/>
      <c r="DH470" s="488"/>
      <c r="DI470" s="488"/>
      <c r="DJ470" s="488"/>
      <c r="DK470" s="488"/>
      <c r="DL470" s="488"/>
      <c r="DM470" s="488"/>
      <c r="DN470" s="488"/>
      <c r="DO470" s="488"/>
      <c r="DP470" s="488"/>
      <c r="DQ470" s="488"/>
      <c r="DR470" s="488"/>
      <c r="DS470" s="488"/>
      <c r="DT470" s="488"/>
      <c r="DU470" s="488"/>
      <c r="DV470" s="488"/>
      <c r="DW470" s="488"/>
      <c r="DX470" s="488"/>
      <c r="DY470" s="488"/>
      <c r="DZ470" s="488"/>
      <c r="EA470" s="488"/>
      <c r="EB470" s="488"/>
      <c r="EC470" s="488"/>
      <c r="ED470" s="488"/>
      <c r="EE470" s="488"/>
      <c r="EF470" s="488"/>
      <c r="EG470" s="488"/>
      <c r="EH470" s="489"/>
    </row>
    <row r="471" spans="1:138" s="490" customFormat="1" ht="18" customHeight="1">
      <c r="A471" s="628">
        <v>463</v>
      </c>
      <c r="B471" s="470" t="s">
        <v>2138</v>
      </c>
      <c r="C471" s="468" t="s">
        <v>648</v>
      </c>
      <c r="D471" s="469">
        <v>5000</v>
      </c>
      <c r="E471" s="381" t="s">
        <v>2154</v>
      </c>
      <c r="F471" s="369" t="s">
        <v>2155</v>
      </c>
      <c r="G471" s="381" t="s">
        <v>2156</v>
      </c>
      <c r="H471" s="470" t="s">
        <v>983</v>
      </c>
      <c r="I471" s="493"/>
      <c r="J471" s="468"/>
      <c r="K471" s="471"/>
      <c r="L471" s="468"/>
      <c r="M471" s="488"/>
      <c r="N471" s="488"/>
      <c r="O471" s="488"/>
      <c r="P471" s="488"/>
      <c r="Q471" s="488"/>
      <c r="R471" s="488"/>
      <c r="S471" s="488"/>
      <c r="T471" s="488"/>
      <c r="U471" s="488"/>
      <c r="V471" s="488"/>
      <c r="W471" s="488"/>
      <c r="X471" s="488"/>
      <c r="Y471" s="488"/>
      <c r="Z471" s="488"/>
      <c r="AA471" s="488"/>
      <c r="AB471" s="488"/>
      <c r="AC471" s="488"/>
      <c r="AD471" s="488"/>
      <c r="AE471" s="488"/>
      <c r="AF471" s="488"/>
      <c r="AG471" s="488"/>
      <c r="AH471" s="488"/>
      <c r="AI471" s="488"/>
      <c r="AJ471" s="488"/>
      <c r="AK471" s="488"/>
      <c r="AL471" s="488"/>
      <c r="AM471" s="488"/>
      <c r="AN471" s="488"/>
      <c r="AO471" s="488"/>
      <c r="AP471" s="488"/>
      <c r="AQ471" s="488"/>
      <c r="AR471" s="488"/>
      <c r="AS471" s="488"/>
      <c r="AT471" s="488"/>
      <c r="AU471" s="488"/>
      <c r="AV471" s="488"/>
      <c r="AW471" s="488"/>
      <c r="AX471" s="488"/>
      <c r="AY471" s="488"/>
      <c r="AZ471" s="488"/>
      <c r="BA471" s="488"/>
      <c r="BB471" s="488"/>
      <c r="BC471" s="488"/>
      <c r="BD471" s="488"/>
      <c r="BE471" s="488"/>
      <c r="BF471" s="488"/>
      <c r="BG471" s="488"/>
      <c r="BH471" s="488"/>
      <c r="BI471" s="488"/>
      <c r="BJ471" s="488"/>
      <c r="BK471" s="488"/>
      <c r="BL471" s="488"/>
      <c r="BM471" s="488"/>
      <c r="BN471" s="488"/>
      <c r="BO471" s="488"/>
      <c r="BP471" s="488"/>
      <c r="BQ471" s="488"/>
      <c r="BR471" s="488"/>
      <c r="BS471" s="488"/>
      <c r="BT471" s="488"/>
      <c r="BU471" s="488"/>
      <c r="BV471" s="488"/>
      <c r="BW471" s="488"/>
      <c r="BX471" s="488"/>
      <c r="BY471" s="488"/>
      <c r="BZ471" s="488"/>
      <c r="CA471" s="488"/>
      <c r="CB471" s="488"/>
      <c r="CC471" s="488"/>
      <c r="CD471" s="488"/>
      <c r="CE471" s="488"/>
      <c r="CF471" s="488"/>
      <c r="CG471" s="488"/>
      <c r="CH471" s="488"/>
      <c r="CI471" s="488"/>
      <c r="CJ471" s="488"/>
      <c r="CK471" s="488"/>
      <c r="CL471" s="488"/>
      <c r="CM471" s="488"/>
      <c r="CN471" s="488"/>
      <c r="CO471" s="488"/>
      <c r="CP471" s="488"/>
      <c r="CQ471" s="488"/>
      <c r="CR471" s="488"/>
      <c r="CS471" s="488"/>
      <c r="CT471" s="488"/>
      <c r="CU471" s="488"/>
      <c r="CV471" s="488"/>
      <c r="CW471" s="488"/>
      <c r="CX471" s="488"/>
      <c r="CY471" s="488"/>
      <c r="CZ471" s="488"/>
      <c r="DA471" s="488"/>
      <c r="DB471" s="488"/>
      <c r="DC471" s="488"/>
      <c r="DD471" s="488"/>
      <c r="DE471" s="488"/>
      <c r="DF471" s="488"/>
      <c r="DG471" s="488"/>
      <c r="DH471" s="488"/>
      <c r="DI471" s="488"/>
      <c r="DJ471" s="488"/>
      <c r="DK471" s="488"/>
      <c r="DL471" s="488"/>
      <c r="DM471" s="488"/>
      <c r="DN471" s="488"/>
      <c r="DO471" s="488"/>
      <c r="DP471" s="488"/>
      <c r="DQ471" s="488"/>
      <c r="DR471" s="488"/>
      <c r="DS471" s="488"/>
      <c r="DT471" s="488"/>
      <c r="DU471" s="488"/>
      <c r="DV471" s="488"/>
      <c r="DW471" s="488"/>
      <c r="DX471" s="488"/>
      <c r="DY471" s="488"/>
      <c r="DZ471" s="488"/>
      <c r="EA471" s="488"/>
      <c r="EB471" s="488"/>
      <c r="EC471" s="488"/>
      <c r="ED471" s="488"/>
      <c r="EE471" s="488"/>
      <c r="EF471" s="488"/>
      <c r="EG471" s="488"/>
      <c r="EH471" s="489"/>
    </row>
    <row r="472" spans="1:138" s="490" customFormat="1" ht="18" customHeight="1">
      <c r="A472" s="628">
        <v>464</v>
      </c>
      <c r="B472" s="470" t="s">
        <v>2138</v>
      </c>
      <c r="C472" s="468" t="s">
        <v>648</v>
      </c>
      <c r="D472" s="469">
        <v>4000</v>
      </c>
      <c r="E472" s="381" t="s">
        <v>2157</v>
      </c>
      <c r="F472" s="369" t="s">
        <v>2158</v>
      </c>
      <c r="G472" s="381" t="s">
        <v>2159</v>
      </c>
      <c r="H472" s="470" t="s">
        <v>1032</v>
      </c>
      <c r="I472" s="493"/>
      <c r="J472" s="468"/>
      <c r="K472" s="471"/>
      <c r="L472" s="468"/>
      <c r="M472" s="488"/>
      <c r="N472" s="488"/>
      <c r="O472" s="488"/>
      <c r="P472" s="488"/>
      <c r="Q472" s="488"/>
      <c r="R472" s="488"/>
      <c r="S472" s="488"/>
      <c r="T472" s="488"/>
      <c r="U472" s="488"/>
      <c r="V472" s="488"/>
      <c r="W472" s="488"/>
      <c r="X472" s="488"/>
      <c r="Y472" s="488"/>
      <c r="Z472" s="488"/>
      <c r="AA472" s="488"/>
      <c r="AB472" s="488"/>
      <c r="AC472" s="488"/>
      <c r="AD472" s="488"/>
      <c r="AE472" s="488"/>
      <c r="AF472" s="488"/>
      <c r="AG472" s="488"/>
      <c r="AH472" s="488"/>
      <c r="AI472" s="488"/>
      <c r="AJ472" s="488"/>
      <c r="AK472" s="488"/>
      <c r="AL472" s="488"/>
      <c r="AM472" s="488"/>
      <c r="AN472" s="488"/>
      <c r="AO472" s="488"/>
      <c r="AP472" s="488"/>
      <c r="AQ472" s="488"/>
      <c r="AR472" s="488"/>
      <c r="AS472" s="488"/>
      <c r="AT472" s="488"/>
      <c r="AU472" s="488"/>
      <c r="AV472" s="488"/>
      <c r="AW472" s="488"/>
      <c r="AX472" s="488"/>
      <c r="AY472" s="488"/>
      <c r="AZ472" s="488"/>
      <c r="BA472" s="488"/>
      <c r="BB472" s="488"/>
      <c r="BC472" s="488"/>
      <c r="BD472" s="488"/>
      <c r="BE472" s="488"/>
      <c r="BF472" s="488"/>
      <c r="BG472" s="488"/>
      <c r="BH472" s="488"/>
      <c r="BI472" s="488"/>
      <c r="BJ472" s="488"/>
      <c r="BK472" s="488"/>
      <c r="BL472" s="488"/>
      <c r="BM472" s="488"/>
      <c r="BN472" s="488"/>
      <c r="BO472" s="488"/>
      <c r="BP472" s="488"/>
      <c r="BQ472" s="488"/>
      <c r="BR472" s="488"/>
      <c r="BS472" s="488"/>
      <c r="BT472" s="488"/>
      <c r="BU472" s="488"/>
      <c r="BV472" s="488"/>
      <c r="BW472" s="488"/>
      <c r="BX472" s="488"/>
      <c r="BY472" s="488"/>
      <c r="BZ472" s="488"/>
      <c r="CA472" s="488"/>
      <c r="CB472" s="488"/>
      <c r="CC472" s="488"/>
      <c r="CD472" s="488"/>
      <c r="CE472" s="488"/>
      <c r="CF472" s="488"/>
      <c r="CG472" s="488"/>
      <c r="CH472" s="488"/>
      <c r="CI472" s="488"/>
      <c r="CJ472" s="488"/>
      <c r="CK472" s="488"/>
      <c r="CL472" s="488"/>
      <c r="CM472" s="488"/>
      <c r="CN472" s="488"/>
      <c r="CO472" s="488"/>
      <c r="CP472" s="488"/>
      <c r="CQ472" s="488"/>
      <c r="CR472" s="488"/>
      <c r="CS472" s="488"/>
      <c r="CT472" s="488"/>
      <c r="CU472" s="488"/>
      <c r="CV472" s="488"/>
      <c r="CW472" s="488"/>
      <c r="CX472" s="488"/>
      <c r="CY472" s="488"/>
      <c r="CZ472" s="488"/>
      <c r="DA472" s="488"/>
      <c r="DB472" s="488"/>
      <c r="DC472" s="488"/>
      <c r="DD472" s="488"/>
      <c r="DE472" s="488"/>
      <c r="DF472" s="488"/>
      <c r="DG472" s="488"/>
      <c r="DH472" s="488"/>
      <c r="DI472" s="488"/>
      <c r="DJ472" s="488"/>
      <c r="DK472" s="488"/>
      <c r="DL472" s="488"/>
      <c r="DM472" s="488"/>
      <c r="DN472" s="488"/>
      <c r="DO472" s="488"/>
      <c r="DP472" s="488"/>
      <c r="DQ472" s="488"/>
      <c r="DR472" s="488"/>
      <c r="DS472" s="488"/>
      <c r="DT472" s="488"/>
      <c r="DU472" s="488"/>
      <c r="DV472" s="488"/>
      <c r="DW472" s="488"/>
      <c r="DX472" s="488"/>
      <c r="DY472" s="488"/>
      <c r="DZ472" s="488"/>
      <c r="EA472" s="488"/>
      <c r="EB472" s="488"/>
      <c r="EC472" s="488"/>
      <c r="ED472" s="488"/>
      <c r="EE472" s="488"/>
      <c r="EF472" s="488"/>
      <c r="EG472" s="488"/>
      <c r="EH472" s="489"/>
    </row>
    <row r="473" spans="1:138" s="490" customFormat="1" ht="18" customHeight="1">
      <c r="A473" s="628">
        <v>465</v>
      </c>
      <c r="B473" s="470" t="s">
        <v>2160</v>
      </c>
      <c r="C473" s="468" t="s">
        <v>648</v>
      </c>
      <c r="D473" s="469">
        <v>3000</v>
      </c>
      <c r="E473" s="381" t="s">
        <v>2161</v>
      </c>
      <c r="F473" s="369" t="s">
        <v>2162</v>
      </c>
      <c r="G473" s="381" t="s">
        <v>2163</v>
      </c>
      <c r="H473" s="470" t="s">
        <v>983</v>
      </c>
      <c r="I473" s="493"/>
      <c r="J473" s="468"/>
      <c r="K473" s="471"/>
      <c r="L473" s="468"/>
      <c r="M473" s="488"/>
      <c r="N473" s="488"/>
      <c r="O473" s="488"/>
      <c r="P473" s="488"/>
      <c r="Q473" s="488"/>
      <c r="R473" s="488"/>
      <c r="S473" s="488"/>
      <c r="T473" s="488"/>
      <c r="U473" s="488"/>
      <c r="V473" s="488"/>
      <c r="W473" s="488"/>
      <c r="X473" s="488"/>
      <c r="Y473" s="488"/>
      <c r="Z473" s="488"/>
      <c r="AA473" s="488"/>
      <c r="AB473" s="488"/>
      <c r="AC473" s="488"/>
      <c r="AD473" s="488"/>
      <c r="AE473" s="488"/>
      <c r="AF473" s="488"/>
      <c r="AG473" s="488"/>
      <c r="AH473" s="488"/>
      <c r="AI473" s="488"/>
      <c r="AJ473" s="488"/>
      <c r="AK473" s="488"/>
      <c r="AL473" s="488"/>
      <c r="AM473" s="488"/>
      <c r="AN473" s="488"/>
      <c r="AO473" s="488"/>
      <c r="AP473" s="488"/>
      <c r="AQ473" s="488"/>
      <c r="AR473" s="488"/>
      <c r="AS473" s="488"/>
      <c r="AT473" s="488"/>
      <c r="AU473" s="488"/>
      <c r="AV473" s="488"/>
      <c r="AW473" s="488"/>
      <c r="AX473" s="488"/>
      <c r="AY473" s="488"/>
      <c r="AZ473" s="488"/>
      <c r="BA473" s="488"/>
      <c r="BB473" s="488"/>
      <c r="BC473" s="488"/>
      <c r="BD473" s="488"/>
      <c r="BE473" s="488"/>
      <c r="BF473" s="488"/>
      <c r="BG473" s="488"/>
      <c r="BH473" s="488"/>
      <c r="BI473" s="488"/>
      <c r="BJ473" s="488"/>
      <c r="BK473" s="488"/>
      <c r="BL473" s="488"/>
      <c r="BM473" s="488"/>
      <c r="BN473" s="488"/>
      <c r="BO473" s="488"/>
      <c r="BP473" s="488"/>
      <c r="BQ473" s="488"/>
      <c r="BR473" s="488"/>
      <c r="BS473" s="488"/>
      <c r="BT473" s="488"/>
      <c r="BU473" s="488"/>
      <c r="BV473" s="488"/>
      <c r="BW473" s="488"/>
      <c r="BX473" s="488"/>
      <c r="BY473" s="488"/>
      <c r="BZ473" s="488"/>
      <c r="CA473" s="488"/>
      <c r="CB473" s="488"/>
      <c r="CC473" s="488"/>
      <c r="CD473" s="488"/>
      <c r="CE473" s="488"/>
      <c r="CF473" s="488"/>
      <c r="CG473" s="488"/>
      <c r="CH473" s="488"/>
      <c r="CI473" s="488"/>
      <c r="CJ473" s="488"/>
      <c r="CK473" s="488"/>
      <c r="CL473" s="488"/>
      <c r="CM473" s="488"/>
      <c r="CN473" s="488"/>
      <c r="CO473" s="488"/>
      <c r="CP473" s="488"/>
      <c r="CQ473" s="488"/>
      <c r="CR473" s="488"/>
      <c r="CS473" s="488"/>
      <c r="CT473" s="488"/>
      <c r="CU473" s="488"/>
      <c r="CV473" s="488"/>
      <c r="CW473" s="488"/>
      <c r="CX473" s="488"/>
      <c r="CY473" s="488"/>
      <c r="CZ473" s="488"/>
      <c r="DA473" s="488"/>
      <c r="DB473" s="488"/>
      <c r="DC473" s="488"/>
      <c r="DD473" s="488"/>
      <c r="DE473" s="488"/>
      <c r="DF473" s="488"/>
      <c r="DG473" s="488"/>
      <c r="DH473" s="488"/>
      <c r="DI473" s="488"/>
      <c r="DJ473" s="488"/>
      <c r="DK473" s="488"/>
      <c r="DL473" s="488"/>
      <c r="DM473" s="488"/>
      <c r="DN473" s="488"/>
      <c r="DO473" s="488"/>
      <c r="DP473" s="488"/>
      <c r="DQ473" s="488"/>
      <c r="DR473" s="488"/>
      <c r="DS473" s="488"/>
      <c r="DT473" s="488"/>
      <c r="DU473" s="488"/>
      <c r="DV473" s="488"/>
      <c r="DW473" s="488"/>
      <c r="DX473" s="488"/>
      <c r="DY473" s="488"/>
      <c r="DZ473" s="488"/>
      <c r="EA473" s="488"/>
      <c r="EB473" s="488"/>
      <c r="EC473" s="488"/>
      <c r="ED473" s="488"/>
      <c r="EE473" s="488"/>
      <c r="EF473" s="488"/>
      <c r="EG473" s="488"/>
      <c r="EH473" s="489"/>
    </row>
    <row r="474" spans="1:138" s="490" customFormat="1" ht="18" customHeight="1">
      <c r="A474" s="628">
        <v>466</v>
      </c>
      <c r="B474" s="470" t="s">
        <v>2160</v>
      </c>
      <c r="C474" s="468" t="s">
        <v>648</v>
      </c>
      <c r="D474" s="469">
        <v>2000</v>
      </c>
      <c r="E474" s="381" t="s">
        <v>2164</v>
      </c>
      <c r="F474" s="369" t="s">
        <v>2165</v>
      </c>
      <c r="G474" s="381" t="s">
        <v>2166</v>
      </c>
      <c r="H474" s="470" t="s">
        <v>979</v>
      </c>
      <c r="I474" s="493"/>
      <c r="J474" s="468"/>
      <c r="K474" s="471"/>
      <c r="L474" s="468"/>
      <c r="M474" s="488"/>
      <c r="N474" s="488"/>
      <c r="O474" s="488"/>
      <c r="P474" s="488"/>
      <c r="Q474" s="488"/>
      <c r="R474" s="488"/>
      <c r="S474" s="488"/>
      <c r="T474" s="488"/>
      <c r="U474" s="488"/>
      <c r="V474" s="488"/>
      <c r="W474" s="488"/>
      <c r="X474" s="488"/>
      <c r="Y474" s="488"/>
      <c r="Z474" s="488"/>
      <c r="AA474" s="488"/>
      <c r="AB474" s="488"/>
      <c r="AC474" s="488"/>
      <c r="AD474" s="488"/>
      <c r="AE474" s="488"/>
      <c r="AF474" s="488"/>
      <c r="AG474" s="488"/>
      <c r="AH474" s="488"/>
      <c r="AI474" s="488"/>
      <c r="AJ474" s="488"/>
      <c r="AK474" s="488"/>
      <c r="AL474" s="488"/>
      <c r="AM474" s="488"/>
      <c r="AN474" s="488"/>
      <c r="AO474" s="488"/>
      <c r="AP474" s="488"/>
      <c r="AQ474" s="488"/>
      <c r="AR474" s="488"/>
      <c r="AS474" s="488"/>
      <c r="AT474" s="488"/>
      <c r="AU474" s="488"/>
      <c r="AV474" s="488"/>
      <c r="AW474" s="488"/>
      <c r="AX474" s="488"/>
      <c r="AY474" s="488"/>
      <c r="AZ474" s="488"/>
      <c r="BA474" s="488"/>
      <c r="BB474" s="488"/>
      <c r="BC474" s="488"/>
      <c r="BD474" s="488"/>
      <c r="BE474" s="488"/>
      <c r="BF474" s="488"/>
      <c r="BG474" s="488"/>
      <c r="BH474" s="488"/>
      <c r="BI474" s="488"/>
      <c r="BJ474" s="488"/>
      <c r="BK474" s="488"/>
      <c r="BL474" s="488"/>
      <c r="BM474" s="488"/>
      <c r="BN474" s="488"/>
      <c r="BO474" s="488"/>
      <c r="BP474" s="488"/>
      <c r="BQ474" s="488"/>
      <c r="BR474" s="488"/>
      <c r="BS474" s="488"/>
      <c r="BT474" s="488"/>
      <c r="BU474" s="488"/>
      <c r="BV474" s="488"/>
      <c r="BW474" s="488"/>
      <c r="BX474" s="488"/>
      <c r="BY474" s="488"/>
      <c r="BZ474" s="488"/>
      <c r="CA474" s="488"/>
      <c r="CB474" s="488"/>
      <c r="CC474" s="488"/>
      <c r="CD474" s="488"/>
      <c r="CE474" s="488"/>
      <c r="CF474" s="488"/>
      <c r="CG474" s="488"/>
      <c r="CH474" s="488"/>
      <c r="CI474" s="488"/>
      <c r="CJ474" s="488"/>
      <c r="CK474" s="488"/>
      <c r="CL474" s="488"/>
      <c r="CM474" s="488"/>
      <c r="CN474" s="488"/>
      <c r="CO474" s="488"/>
      <c r="CP474" s="488"/>
      <c r="CQ474" s="488"/>
      <c r="CR474" s="488"/>
      <c r="CS474" s="488"/>
      <c r="CT474" s="488"/>
      <c r="CU474" s="488"/>
      <c r="CV474" s="488"/>
      <c r="CW474" s="488"/>
      <c r="CX474" s="488"/>
      <c r="CY474" s="488"/>
      <c r="CZ474" s="488"/>
      <c r="DA474" s="488"/>
      <c r="DB474" s="488"/>
      <c r="DC474" s="488"/>
      <c r="DD474" s="488"/>
      <c r="DE474" s="488"/>
      <c r="DF474" s="488"/>
      <c r="DG474" s="488"/>
      <c r="DH474" s="488"/>
      <c r="DI474" s="488"/>
      <c r="DJ474" s="488"/>
      <c r="DK474" s="488"/>
      <c r="DL474" s="488"/>
      <c r="DM474" s="488"/>
      <c r="DN474" s="488"/>
      <c r="DO474" s="488"/>
      <c r="DP474" s="488"/>
      <c r="DQ474" s="488"/>
      <c r="DR474" s="488"/>
      <c r="DS474" s="488"/>
      <c r="DT474" s="488"/>
      <c r="DU474" s="488"/>
      <c r="DV474" s="488"/>
      <c r="DW474" s="488"/>
      <c r="DX474" s="488"/>
      <c r="DY474" s="488"/>
      <c r="DZ474" s="488"/>
      <c r="EA474" s="488"/>
      <c r="EB474" s="488"/>
      <c r="EC474" s="488"/>
      <c r="ED474" s="488"/>
      <c r="EE474" s="488"/>
      <c r="EF474" s="488"/>
      <c r="EG474" s="488"/>
      <c r="EH474" s="489"/>
    </row>
    <row r="475" spans="1:138" s="490" customFormat="1" ht="18" customHeight="1">
      <c r="A475" s="628">
        <v>467</v>
      </c>
      <c r="B475" s="470" t="s">
        <v>2160</v>
      </c>
      <c r="C475" s="468" t="s">
        <v>648</v>
      </c>
      <c r="D475" s="469">
        <v>640</v>
      </c>
      <c r="E475" s="381" t="s">
        <v>985</v>
      </c>
      <c r="F475" s="369" t="s">
        <v>1039</v>
      </c>
      <c r="G475" s="381" t="s">
        <v>986</v>
      </c>
      <c r="H475" s="470" t="s">
        <v>979</v>
      </c>
      <c r="I475" s="493"/>
      <c r="J475" s="468"/>
      <c r="K475" s="471"/>
      <c r="L475" s="468"/>
      <c r="M475" s="488"/>
      <c r="N475" s="488"/>
      <c r="O475" s="488"/>
      <c r="P475" s="488"/>
      <c r="Q475" s="488"/>
      <c r="R475" s="488"/>
      <c r="S475" s="488"/>
      <c r="T475" s="488"/>
      <c r="U475" s="488"/>
      <c r="V475" s="488"/>
      <c r="W475" s="488"/>
      <c r="X475" s="488"/>
      <c r="Y475" s="488"/>
      <c r="Z475" s="488"/>
      <c r="AA475" s="488"/>
      <c r="AB475" s="488"/>
      <c r="AC475" s="488"/>
      <c r="AD475" s="488"/>
      <c r="AE475" s="488"/>
      <c r="AF475" s="488"/>
      <c r="AG475" s="488"/>
      <c r="AH475" s="488"/>
      <c r="AI475" s="488"/>
      <c r="AJ475" s="488"/>
      <c r="AK475" s="488"/>
      <c r="AL475" s="488"/>
      <c r="AM475" s="488"/>
      <c r="AN475" s="488"/>
      <c r="AO475" s="488"/>
      <c r="AP475" s="488"/>
      <c r="AQ475" s="488"/>
      <c r="AR475" s="488"/>
      <c r="AS475" s="488"/>
      <c r="AT475" s="488"/>
      <c r="AU475" s="488"/>
      <c r="AV475" s="488"/>
      <c r="AW475" s="488"/>
      <c r="AX475" s="488"/>
      <c r="AY475" s="488"/>
      <c r="AZ475" s="488"/>
      <c r="BA475" s="488"/>
      <c r="BB475" s="488"/>
      <c r="BC475" s="488"/>
      <c r="BD475" s="488"/>
      <c r="BE475" s="488"/>
      <c r="BF475" s="488"/>
      <c r="BG475" s="488"/>
      <c r="BH475" s="488"/>
      <c r="BI475" s="488"/>
      <c r="BJ475" s="488"/>
      <c r="BK475" s="488"/>
      <c r="BL475" s="488"/>
      <c r="BM475" s="488"/>
      <c r="BN475" s="488"/>
      <c r="BO475" s="488"/>
      <c r="BP475" s="488"/>
      <c r="BQ475" s="488"/>
      <c r="BR475" s="488"/>
      <c r="BS475" s="488"/>
      <c r="BT475" s="488"/>
      <c r="BU475" s="488"/>
      <c r="BV475" s="488"/>
      <c r="BW475" s="488"/>
      <c r="BX475" s="488"/>
      <c r="BY475" s="488"/>
      <c r="BZ475" s="488"/>
      <c r="CA475" s="488"/>
      <c r="CB475" s="488"/>
      <c r="CC475" s="488"/>
      <c r="CD475" s="488"/>
      <c r="CE475" s="488"/>
      <c r="CF475" s="488"/>
      <c r="CG475" s="488"/>
      <c r="CH475" s="488"/>
      <c r="CI475" s="488"/>
      <c r="CJ475" s="488"/>
      <c r="CK475" s="488"/>
      <c r="CL475" s="488"/>
      <c r="CM475" s="488"/>
      <c r="CN475" s="488"/>
      <c r="CO475" s="488"/>
      <c r="CP475" s="488"/>
      <c r="CQ475" s="488"/>
      <c r="CR475" s="488"/>
      <c r="CS475" s="488"/>
      <c r="CT475" s="488"/>
      <c r="CU475" s="488"/>
      <c r="CV475" s="488"/>
      <c r="CW475" s="488"/>
      <c r="CX475" s="488"/>
      <c r="CY475" s="488"/>
      <c r="CZ475" s="488"/>
      <c r="DA475" s="488"/>
      <c r="DB475" s="488"/>
      <c r="DC475" s="488"/>
      <c r="DD475" s="488"/>
      <c r="DE475" s="488"/>
      <c r="DF475" s="488"/>
      <c r="DG475" s="488"/>
      <c r="DH475" s="488"/>
      <c r="DI475" s="488"/>
      <c r="DJ475" s="488"/>
      <c r="DK475" s="488"/>
      <c r="DL475" s="488"/>
      <c r="DM475" s="488"/>
      <c r="DN475" s="488"/>
      <c r="DO475" s="488"/>
      <c r="DP475" s="488"/>
      <c r="DQ475" s="488"/>
      <c r="DR475" s="488"/>
      <c r="DS475" s="488"/>
      <c r="DT475" s="488"/>
      <c r="DU475" s="488"/>
      <c r="DV475" s="488"/>
      <c r="DW475" s="488"/>
      <c r="DX475" s="488"/>
      <c r="DY475" s="488"/>
      <c r="DZ475" s="488"/>
      <c r="EA475" s="488"/>
      <c r="EB475" s="488"/>
      <c r="EC475" s="488"/>
      <c r="ED475" s="488"/>
      <c r="EE475" s="488"/>
      <c r="EF475" s="488"/>
      <c r="EG475" s="488"/>
      <c r="EH475" s="489"/>
    </row>
    <row r="476" spans="1:138" s="490" customFormat="1" ht="18" customHeight="1">
      <c r="A476" s="628">
        <v>468</v>
      </c>
      <c r="B476" s="470" t="s">
        <v>2160</v>
      </c>
      <c r="C476" s="468" t="s">
        <v>648</v>
      </c>
      <c r="D476" s="469">
        <v>1000</v>
      </c>
      <c r="E476" s="381" t="s">
        <v>1999</v>
      </c>
      <c r="F476" s="369" t="s">
        <v>1244</v>
      </c>
      <c r="G476" s="381" t="s">
        <v>1245</v>
      </c>
      <c r="H476" s="470" t="s">
        <v>983</v>
      </c>
      <c r="I476" s="493"/>
      <c r="J476" s="468"/>
      <c r="K476" s="471"/>
      <c r="L476" s="468"/>
      <c r="M476" s="488"/>
      <c r="N476" s="488"/>
      <c r="O476" s="488"/>
      <c r="P476" s="488"/>
      <c r="Q476" s="488"/>
      <c r="R476" s="488"/>
      <c r="S476" s="488"/>
      <c r="T476" s="488"/>
      <c r="U476" s="488"/>
      <c r="V476" s="488"/>
      <c r="W476" s="488"/>
      <c r="X476" s="488"/>
      <c r="Y476" s="488"/>
      <c r="Z476" s="488"/>
      <c r="AA476" s="488"/>
      <c r="AB476" s="488"/>
      <c r="AC476" s="488"/>
      <c r="AD476" s="488"/>
      <c r="AE476" s="488"/>
      <c r="AF476" s="488"/>
      <c r="AG476" s="488"/>
      <c r="AH476" s="488"/>
      <c r="AI476" s="488"/>
      <c r="AJ476" s="488"/>
      <c r="AK476" s="488"/>
      <c r="AL476" s="488"/>
      <c r="AM476" s="488"/>
      <c r="AN476" s="488"/>
      <c r="AO476" s="488"/>
      <c r="AP476" s="488"/>
      <c r="AQ476" s="488"/>
      <c r="AR476" s="488"/>
      <c r="AS476" s="488"/>
      <c r="AT476" s="488"/>
      <c r="AU476" s="488"/>
      <c r="AV476" s="488"/>
      <c r="AW476" s="488"/>
      <c r="AX476" s="488"/>
      <c r="AY476" s="488"/>
      <c r="AZ476" s="488"/>
      <c r="BA476" s="488"/>
      <c r="BB476" s="488"/>
      <c r="BC476" s="488"/>
      <c r="BD476" s="488"/>
      <c r="BE476" s="488"/>
      <c r="BF476" s="488"/>
      <c r="BG476" s="488"/>
      <c r="BH476" s="488"/>
      <c r="BI476" s="488"/>
      <c r="BJ476" s="488"/>
      <c r="BK476" s="488"/>
      <c r="BL476" s="488"/>
      <c r="BM476" s="488"/>
      <c r="BN476" s="488"/>
      <c r="BO476" s="488"/>
      <c r="BP476" s="488"/>
      <c r="BQ476" s="488"/>
      <c r="BR476" s="488"/>
      <c r="BS476" s="488"/>
      <c r="BT476" s="488"/>
      <c r="BU476" s="488"/>
      <c r="BV476" s="488"/>
      <c r="BW476" s="488"/>
      <c r="BX476" s="488"/>
      <c r="BY476" s="488"/>
      <c r="BZ476" s="488"/>
      <c r="CA476" s="488"/>
      <c r="CB476" s="488"/>
      <c r="CC476" s="488"/>
      <c r="CD476" s="488"/>
      <c r="CE476" s="488"/>
      <c r="CF476" s="488"/>
      <c r="CG476" s="488"/>
      <c r="CH476" s="488"/>
      <c r="CI476" s="488"/>
      <c r="CJ476" s="488"/>
      <c r="CK476" s="488"/>
      <c r="CL476" s="488"/>
      <c r="CM476" s="488"/>
      <c r="CN476" s="488"/>
      <c r="CO476" s="488"/>
      <c r="CP476" s="488"/>
      <c r="CQ476" s="488"/>
      <c r="CR476" s="488"/>
      <c r="CS476" s="488"/>
      <c r="CT476" s="488"/>
      <c r="CU476" s="488"/>
      <c r="CV476" s="488"/>
      <c r="CW476" s="488"/>
      <c r="CX476" s="488"/>
      <c r="CY476" s="488"/>
      <c r="CZ476" s="488"/>
      <c r="DA476" s="488"/>
      <c r="DB476" s="488"/>
      <c r="DC476" s="488"/>
      <c r="DD476" s="488"/>
      <c r="DE476" s="488"/>
      <c r="DF476" s="488"/>
      <c r="DG476" s="488"/>
      <c r="DH476" s="488"/>
      <c r="DI476" s="488"/>
      <c r="DJ476" s="488"/>
      <c r="DK476" s="488"/>
      <c r="DL476" s="488"/>
      <c r="DM476" s="488"/>
      <c r="DN476" s="488"/>
      <c r="DO476" s="488"/>
      <c r="DP476" s="488"/>
      <c r="DQ476" s="488"/>
      <c r="DR476" s="488"/>
      <c r="DS476" s="488"/>
      <c r="DT476" s="488"/>
      <c r="DU476" s="488"/>
      <c r="DV476" s="488"/>
      <c r="DW476" s="488"/>
      <c r="DX476" s="488"/>
      <c r="DY476" s="488"/>
      <c r="DZ476" s="488"/>
      <c r="EA476" s="488"/>
      <c r="EB476" s="488"/>
      <c r="EC476" s="488"/>
      <c r="ED476" s="488"/>
      <c r="EE476" s="488"/>
      <c r="EF476" s="488"/>
      <c r="EG476" s="488"/>
      <c r="EH476" s="489"/>
    </row>
    <row r="477" spans="1:138" s="490" customFormat="1" ht="18" customHeight="1">
      <c r="A477" s="628">
        <v>469</v>
      </c>
      <c r="B477" s="470" t="s">
        <v>2160</v>
      </c>
      <c r="C477" s="468" t="s">
        <v>648</v>
      </c>
      <c r="D477" s="469">
        <v>5000</v>
      </c>
      <c r="E477" s="381" t="s">
        <v>2167</v>
      </c>
      <c r="F477" s="369" t="s">
        <v>2168</v>
      </c>
      <c r="G477" s="381" t="s">
        <v>2169</v>
      </c>
      <c r="H477" s="470" t="s">
        <v>979</v>
      </c>
      <c r="I477" s="493"/>
      <c r="J477" s="468"/>
      <c r="K477" s="471"/>
      <c r="L477" s="468"/>
      <c r="M477" s="488"/>
      <c r="N477" s="488"/>
      <c r="O477" s="488"/>
      <c r="P477" s="488"/>
      <c r="Q477" s="488"/>
      <c r="R477" s="488"/>
      <c r="S477" s="488"/>
      <c r="T477" s="488"/>
      <c r="U477" s="488"/>
      <c r="V477" s="488"/>
      <c r="W477" s="488"/>
      <c r="X477" s="488"/>
      <c r="Y477" s="488"/>
      <c r="Z477" s="488"/>
      <c r="AA477" s="488"/>
      <c r="AB477" s="488"/>
      <c r="AC477" s="488"/>
      <c r="AD477" s="488"/>
      <c r="AE477" s="488"/>
      <c r="AF477" s="488"/>
      <c r="AG477" s="488"/>
      <c r="AH477" s="488"/>
      <c r="AI477" s="488"/>
      <c r="AJ477" s="488"/>
      <c r="AK477" s="488"/>
      <c r="AL477" s="488"/>
      <c r="AM477" s="488"/>
      <c r="AN477" s="488"/>
      <c r="AO477" s="488"/>
      <c r="AP477" s="488"/>
      <c r="AQ477" s="488"/>
      <c r="AR477" s="488"/>
      <c r="AS477" s="488"/>
      <c r="AT477" s="488"/>
      <c r="AU477" s="488"/>
      <c r="AV477" s="488"/>
      <c r="AW477" s="488"/>
      <c r="AX477" s="488"/>
      <c r="AY477" s="488"/>
      <c r="AZ477" s="488"/>
      <c r="BA477" s="488"/>
      <c r="BB477" s="488"/>
      <c r="BC477" s="488"/>
      <c r="BD477" s="488"/>
      <c r="BE477" s="488"/>
      <c r="BF477" s="488"/>
      <c r="BG477" s="488"/>
      <c r="BH477" s="488"/>
      <c r="BI477" s="488"/>
      <c r="BJ477" s="488"/>
      <c r="BK477" s="488"/>
      <c r="BL477" s="488"/>
      <c r="BM477" s="488"/>
      <c r="BN477" s="488"/>
      <c r="BO477" s="488"/>
      <c r="BP477" s="488"/>
      <c r="BQ477" s="488"/>
      <c r="BR477" s="488"/>
      <c r="BS477" s="488"/>
      <c r="BT477" s="488"/>
      <c r="BU477" s="488"/>
      <c r="BV477" s="488"/>
      <c r="BW477" s="488"/>
      <c r="BX477" s="488"/>
      <c r="BY477" s="488"/>
      <c r="BZ477" s="488"/>
      <c r="CA477" s="488"/>
      <c r="CB477" s="488"/>
      <c r="CC477" s="488"/>
      <c r="CD477" s="488"/>
      <c r="CE477" s="488"/>
      <c r="CF477" s="488"/>
      <c r="CG477" s="488"/>
      <c r="CH477" s="488"/>
      <c r="CI477" s="488"/>
      <c r="CJ477" s="488"/>
      <c r="CK477" s="488"/>
      <c r="CL477" s="488"/>
      <c r="CM477" s="488"/>
      <c r="CN477" s="488"/>
      <c r="CO477" s="488"/>
      <c r="CP477" s="488"/>
      <c r="CQ477" s="488"/>
      <c r="CR477" s="488"/>
      <c r="CS477" s="488"/>
      <c r="CT477" s="488"/>
      <c r="CU477" s="488"/>
      <c r="CV477" s="488"/>
      <c r="CW477" s="488"/>
      <c r="CX477" s="488"/>
      <c r="CY477" s="488"/>
      <c r="CZ477" s="488"/>
      <c r="DA477" s="488"/>
      <c r="DB477" s="488"/>
      <c r="DC477" s="488"/>
      <c r="DD477" s="488"/>
      <c r="DE477" s="488"/>
      <c r="DF477" s="488"/>
      <c r="DG477" s="488"/>
      <c r="DH477" s="488"/>
      <c r="DI477" s="488"/>
      <c r="DJ477" s="488"/>
      <c r="DK477" s="488"/>
      <c r="DL477" s="488"/>
      <c r="DM477" s="488"/>
      <c r="DN477" s="488"/>
      <c r="DO477" s="488"/>
      <c r="DP477" s="488"/>
      <c r="DQ477" s="488"/>
      <c r="DR477" s="488"/>
      <c r="DS477" s="488"/>
      <c r="DT477" s="488"/>
      <c r="DU477" s="488"/>
      <c r="DV477" s="488"/>
      <c r="DW477" s="488"/>
      <c r="DX477" s="488"/>
      <c r="DY477" s="488"/>
      <c r="DZ477" s="488"/>
      <c r="EA477" s="488"/>
      <c r="EB477" s="488"/>
      <c r="EC477" s="488"/>
      <c r="ED477" s="488"/>
      <c r="EE477" s="488"/>
      <c r="EF477" s="488"/>
      <c r="EG477" s="488"/>
      <c r="EH477" s="489"/>
    </row>
    <row r="478" spans="1:138" s="490" customFormat="1" ht="18" customHeight="1">
      <c r="A478" s="628">
        <v>470</v>
      </c>
      <c r="B478" s="470" t="s">
        <v>2160</v>
      </c>
      <c r="C478" s="468" t="s">
        <v>648</v>
      </c>
      <c r="D478" s="469">
        <v>4000</v>
      </c>
      <c r="E478" s="381" t="s">
        <v>2170</v>
      </c>
      <c r="F478" s="369" t="s">
        <v>1232</v>
      </c>
      <c r="G478" s="381" t="s">
        <v>2057</v>
      </c>
      <c r="H478" s="470" t="s">
        <v>979</v>
      </c>
      <c r="I478" s="493"/>
      <c r="J478" s="468"/>
      <c r="K478" s="471"/>
      <c r="L478" s="468"/>
      <c r="M478" s="488"/>
      <c r="N478" s="488"/>
      <c r="O478" s="488"/>
      <c r="P478" s="488"/>
      <c r="Q478" s="488"/>
      <c r="R478" s="488"/>
      <c r="S478" s="488"/>
      <c r="T478" s="488"/>
      <c r="U478" s="488"/>
      <c r="V478" s="488"/>
      <c r="W478" s="488"/>
      <c r="X478" s="488"/>
      <c r="Y478" s="488"/>
      <c r="Z478" s="488"/>
      <c r="AA478" s="488"/>
      <c r="AB478" s="488"/>
      <c r="AC478" s="488"/>
      <c r="AD478" s="488"/>
      <c r="AE478" s="488"/>
      <c r="AF478" s="488"/>
      <c r="AG478" s="488"/>
      <c r="AH478" s="488"/>
      <c r="AI478" s="488"/>
      <c r="AJ478" s="488"/>
      <c r="AK478" s="488"/>
      <c r="AL478" s="488"/>
      <c r="AM478" s="488"/>
      <c r="AN478" s="488"/>
      <c r="AO478" s="488"/>
      <c r="AP478" s="488"/>
      <c r="AQ478" s="488"/>
      <c r="AR478" s="488"/>
      <c r="AS478" s="488"/>
      <c r="AT478" s="488"/>
      <c r="AU478" s="488"/>
      <c r="AV478" s="488"/>
      <c r="AW478" s="488"/>
      <c r="AX478" s="488"/>
      <c r="AY478" s="488"/>
      <c r="AZ478" s="488"/>
      <c r="BA478" s="488"/>
      <c r="BB478" s="488"/>
      <c r="BC478" s="488"/>
      <c r="BD478" s="488"/>
      <c r="BE478" s="488"/>
      <c r="BF478" s="488"/>
      <c r="BG478" s="488"/>
      <c r="BH478" s="488"/>
      <c r="BI478" s="488"/>
      <c r="BJ478" s="488"/>
      <c r="BK478" s="488"/>
      <c r="BL478" s="488"/>
      <c r="BM478" s="488"/>
      <c r="BN478" s="488"/>
      <c r="BO478" s="488"/>
      <c r="BP478" s="488"/>
      <c r="BQ478" s="488"/>
      <c r="BR478" s="488"/>
      <c r="BS478" s="488"/>
      <c r="BT478" s="488"/>
      <c r="BU478" s="488"/>
      <c r="BV478" s="488"/>
      <c r="BW478" s="488"/>
      <c r="BX478" s="488"/>
      <c r="BY478" s="488"/>
      <c r="BZ478" s="488"/>
      <c r="CA478" s="488"/>
      <c r="CB478" s="488"/>
      <c r="CC478" s="488"/>
      <c r="CD478" s="488"/>
      <c r="CE478" s="488"/>
      <c r="CF478" s="488"/>
      <c r="CG478" s="488"/>
      <c r="CH478" s="488"/>
      <c r="CI478" s="488"/>
      <c r="CJ478" s="488"/>
      <c r="CK478" s="488"/>
      <c r="CL478" s="488"/>
      <c r="CM478" s="488"/>
      <c r="CN478" s="488"/>
      <c r="CO478" s="488"/>
      <c r="CP478" s="488"/>
      <c r="CQ478" s="488"/>
      <c r="CR478" s="488"/>
      <c r="CS478" s="488"/>
      <c r="CT478" s="488"/>
      <c r="CU478" s="488"/>
      <c r="CV478" s="488"/>
      <c r="CW478" s="488"/>
      <c r="CX478" s="488"/>
      <c r="CY478" s="488"/>
      <c r="CZ478" s="488"/>
      <c r="DA478" s="488"/>
      <c r="DB478" s="488"/>
      <c r="DC478" s="488"/>
      <c r="DD478" s="488"/>
      <c r="DE478" s="488"/>
      <c r="DF478" s="488"/>
      <c r="DG478" s="488"/>
      <c r="DH478" s="488"/>
      <c r="DI478" s="488"/>
      <c r="DJ478" s="488"/>
      <c r="DK478" s="488"/>
      <c r="DL478" s="488"/>
      <c r="DM478" s="488"/>
      <c r="DN478" s="488"/>
      <c r="DO478" s="488"/>
      <c r="DP478" s="488"/>
      <c r="DQ478" s="488"/>
      <c r="DR478" s="488"/>
      <c r="DS478" s="488"/>
      <c r="DT478" s="488"/>
      <c r="DU478" s="488"/>
      <c r="DV478" s="488"/>
      <c r="DW478" s="488"/>
      <c r="DX478" s="488"/>
      <c r="DY478" s="488"/>
      <c r="DZ478" s="488"/>
      <c r="EA478" s="488"/>
      <c r="EB478" s="488"/>
      <c r="EC478" s="488"/>
      <c r="ED478" s="488"/>
      <c r="EE478" s="488"/>
      <c r="EF478" s="488"/>
      <c r="EG478" s="488"/>
      <c r="EH478" s="489"/>
    </row>
    <row r="479" spans="1:138" s="490" customFormat="1" ht="18" customHeight="1">
      <c r="A479" s="628">
        <v>471</v>
      </c>
      <c r="B479" s="470" t="s">
        <v>2160</v>
      </c>
      <c r="C479" s="468" t="s">
        <v>648</v>
      </c>
      <c r="D479" s="469">
        <v>9125</v>
      </c>
      <c r="E479" s="381" t="s">
        <v>2171</v>
      </c>
      <c r="F479" s="369" t="s">
        <v>2172</v>
      </c>
      <c r="G479" s="381" t="s">
        <v>2173</v>
      </c>
      <c r="H479" s="470" t="s">
        <v>979</v>
      </c>
      <c r="I479" s="493"/>
      <c r="J479" s="468"/>
      <c r="K479" s="471"/>
      <c r="L479" s="468"/>
      <c r="M479" s="488"/>
      <c r="N479" s="488"/>
      <c r="O479" s="488"/>
      <c r="P479" s="488"/>
      <c r="Q479" s="488"/>
      <c r="R479" s="488"/>
      <c r="S479" s="488"/>
      <c r="T479" s="488"/>
      <c r="U479" s="488"/>
      <c r="V479" s="488"/>
      <c r="W479" s="488"/>
      <c r="X479" s="488"/>
      <c r="Y479" s="488"/>
      <c r="Z479" s="488"/>
      <c r="AA479" s="488"/>
      <c r="AB479" s="488"/>
      <c r="AC479" s="488"/>
      <c r="AD479" s="488"/>
      <c r="AE479" s="488"/>
      <c r="AF479" s="488"/>
      <c r="AG479" s="488"/>
      <c r="AH479" s="488"/>
      <c r="AI479" s="488"/>
      <c r="AJ479" s="488"/>
      <c r="AK479" s="488"/>
      <c r="AL479" s="488"/>
      <c r="AM479" s="488"/>
      <c r="AN479" s="488"/>
      <c r="AO479" s="488"/>
      <c r="AP479" s="488"/>
      <c r="AQ479" s="488"/>
      <c r="AR479" s="488"/>
      <c r="AS479" s="488"/>
      <c r="AT479" s="488"/>
      <c r="AU479" s="488"/>
      <c r="AV479" s="488"/>
      <c r="AW479" s="488"/>
      <c r="AX479" s="488"/>
      <c r="AY479" s="488"/>
      <c r="AZ479" s="488"/>
      <c r="BA479" s="488"/>
      <c r="BB479" s="488"/>
      <c r="BC479" s="488"/>
      <c r="BD479" s="488"/>
      <c r="BE479" s="488"/>
      <c r="BF479" s="488"/>
      <c r="BG479" s="488"/>
      <c r="BH479" s="488"/>
      <c r="BI479" s="488"/>
      <c r="BJ479" s="488"/>
      <c r="BK479" s="488"/>
      <c r="BL479" s="488"/>
      <c r="BM479" s="488"/>
      <c r="BN479" s="488"/>
      <c r="BO479" s="488"/>
      <c r="BP479" s="488"/>
      <c r="BQ479" s="488"/>
      <c r="BR479" s="488"/>
      <c r="BS479" s="488"/>
      <c r="BT479" s="488"/>
      <c r="BU479" s="488"/>
      <c r="BV479" s="488"/>
      <c r="BW479" s="488"/>
      <c r="BX479" s="488"/>
      <c r="BY479" s="488"/>
      <c r="BZ479" s="488"/>
      <c r="CA479" s="488"/>
      <c r="CB479" s="488"/>
      <c r="CC479" s="488"/>
      <c r="CD479" s="488"/>
      <c r="CE479" s="488"/>
      <c r="CF479" s="488"/>
      <c r="CG479" s="488"/>
      <c r="CH479" s="488"/>
      <c r="CI479" s="488"/>
      <c r="CJ479" s="488"/>
      <c r="CK479" s="488"/>
      <c r="CL479" s="488"/>
      <c r="CM479" s="488"/>
      <c r="CN479" s="488"/>
      <c r="CO479" s="488"/>
      <c r="CP479" s="488"/>
      <c r="CQ479" s="488"/>
      <c r="CR479" s="488"/>
      <c r="CS479" s="488"/>
      <c r="CT479" s="488"/>
      <c r="CU479" s="488"/>
      <c r="CV479" s="488"/>
      <c r="CW479" s="488"/>
      <c r="CX479" s="488"/>
      <c r="CY479" s="488"/>
      <c r="CZ479" s="488"/>
      <c r="DA479" s="488"/>
      <c r="DB479" s="488"/>
      <c r="DC479" s="488"/>
      <c r="DD479" s="488"/>
      <c r="DE479" s="488"/>
      <c r="DF479" s="488"/>
      <c r="DG479" s="488"/>
      <c r="DH479" s="488"/>
      <c r="DI479" s="488"/>
      <c r="DJ479" s="488"/>
      <c r="DK479" s="488"/>
      <c r="DL479" s="488"/>
      <c r="DM479" s="488"/>
      <c r="DN479" s="488"/>
      <c r="DO479" s="488"/>
      <c r="DP479" s="488"/>
      <c r="DQ479" s="488"/>
      <c r="DR479" s="488"/>
      <c r="DS479" s="488"/>
      <c r="DT479" s="488"/>
      <c r="DU479" s="488"/>
      <c r="DV479" s="488"/>
      <c r="DW479" s="488"/>
      <c r="DX479" s="488"/>
      <c r="DY479" s="488"/>
      <c r="DZ479" s="488"/>
      <c r="EA479" s="488"/>
      <c r="EB479" s="488"/>
      <c r="EC479" s="488"/>
      <c r="ED479" s="488"/>
      <c r="EE479" s="488"/>
      <c r="EF479" s="488"/>
      <c r="EG479" s="488"/>
      <c r="EH479" s="489"/>
    </row>
    <row r="480" spans="1:138" s="490" customFormat="1" ht="18" customHeight="1">
      <c r="A480" s="628">
        <v>472</v>
      </c>
      <c r="B480" s="470" t="s">
        <v>2160</v>
      </c>
      <c r="C480" s="468" t="s">
        <v>648</v>
      </c>
      <c r="D480" s="469">
        <v>500</v>
      </c>
      <c r="E480" s="381" t="s">
        <v>2174</v>
      </c>
      <c r="F480" s="369" t="s">
        <v>2175</v>
      </c>
      <c r="G480" s="381" t="s">
        <v>2176</v>
      </c>
      <c r="H480" s="470" t="s">
        <v>1001</v>
      </c>
      <c r="I480" s="493"/>
      <c r="J480" s="468"/>
      <c r="K480" s="471"/>
      <c r="L480" s="468"/>
      <c r="M480" s="488"/>
      <c r="N480" s="488"/>
      <c r="O480" s="488"/>
      <c r="P480" s="488"/>
      <c r="Q480" s="488"/>
      <c r="R480" s="488"/>
      <c r="S480" s="488"/>
      <c r="T480" s="488"/>
      <c r="U480" s="488"/>
      <c r="V480" s="488"/>
      <c r="W480" s="488"/>
      <c r="X480" s="488"/>
      <c r="Y480" s="488"/>
      <c r="Z480" s="488"/>
      <c r="AA480" s="488"/>
      <c r="AB480" s="488"/>
      <c r="AC480" s="488"/>
      <c r="AD480" s="488"/>
      <c r="AE480" s="488"/>
      <c r="AF480" s="488"/>
      <c r="AG480" s="488"/>
      <c r="AH480" s="488"/>
      <c r="AI480" s="488"/>
      <c r="AJ480" s="488"/>
      <c r="AK480" s="488"/>
      <c r="AL480" s="488"/>
      <c r="AM480" s="488"/>
      <c r="AN480" s="488"/>
      <c r="AO480" s="488"/>
      <c r="AP480" s="488"/>
      <c r="AQ480" s="488"/>
      <c r="AR480" s="488"/>
      <c r="AS480" s="488"/>
      <c r="AT480" s="488"/>
      <c r="AU480" s="488"/>
      <c r="AV480" s="488"/>
      <c r="AW480" s="488"/>
      <c r="AX480" s="488"/>
      <c r="AY480" s="488"/>
      <c r="AZ480" s="488"/>
      <c r="BA480" s="488"/>
      <c r="BB480" s="488"/>
      <c r="BC480" s="488"/>
      <c r="BD480" s="488"/>
      <c r="BE480" s="488"/>
      <c r="BF480" s="488"/>
      <c r="BG480" s="488"/>
      <c r="BH480" s="488"/>
      <c r="BI480" s="488"/>
      <c r="BJ480" s="488"/>
      <c r="BK480" s="488"/>
      <c r="BL480" s="488"/>
      <c r="BM480" s="488"/>
      <c r="BN480" s="488"/>
      <c r="BO480" s="488"/>
      <c r="BP480" s="488"/>
      <c r="BQ480" s="488"/>
      <c r="BR480" s="488"/>
      <c r="BS480" s="488"/>
      <c r="BT480" s="488"/>
      <c r="BU480" s="488"/>
      <c r="BV480" s="488"/>
      <c r="BW480" s="488"/>
      <c r="BX480" s="488"/>
      <c r="BY480" s="488"/>
      <c r="BZ480" s="488"/>
      <c r="CA480" s="488"/>
      <c r="CB480" s="488"/>
      <c r="CC480" s="488"/>
      <c r="CD480" s="488"/>
      <c r="CE480" s="488"/>
      <c r="CF480" s="488"/>
      <c r="CG480" s="488"/>
      <c r="CH480" s="488"/>
      <c r="CI480" s="488"/>
      <c r="CJ480" s="488"/>
      <c r="CK480" s="488"/>
      <c r="CL480" s="488"/>
      <c r="CM480" s="488"/>
      <c r="CN480" s="488"/>
      <c r="CO480" s="488"/>
      <c r="CP480" s="488"/>
      <c r="CQ480" s="488"/>
      <c r="CR480" s="488"/>
      <c r="CS480" s="488"/>
      <c r="CT480" s="488"/>
      <c r="CU480" s="488"/>
      <c r="CV480" s="488"/>
      <c r="CW480" s="488"/>
      <c r="CX480" s="488"/>
      <c r="CY480" s="488"/>
      <c r="CZ480" s="488"/>
      <c r="DA480" s="488"/>
      <c r="DB480" s="488"/>
      <c r="DC480" s="488"/>
      <c r="DD480" s="488"/>
      <c r="DE480" s="488"/>
      <c r="DF480" s="488"/>
      <c r="DG480" s="488"/>
      <c r="DH480" s="488"/>
      <c r="DI480" s="488"/>
      <c r="DJ480" s="488"/>
      <c r="DK480" s="488"/>
      <c r="DL480" s="488"/>
      <c r="DM480" s="488"/>
      <c r="DN480" s="488"/>
      <c r="DO480" s="488"/>
      <c r="DP480" s="488"/>
      <c r="DQ480" s="488"/>
      <c r="DR480" s="488"/>
      <c r="DS480" s="488"/>
      <c r="DT480" s="488"/>
      <c r="DU480" s="488"/>
      <c r="DV480" s="488"/>
      <c r="DW480" s="488"/>
      <c r="DX480" s="488"/>
      <c r="DY480" s="488"/>
      <c r="DZ480" s="488"/>
      <c r="EA480" s="488"/>
      <c r="EB480" s="488"/>
      <c r="EC480" s="488"/>
      <c r="ED480" s="488"/>
      <c r="EE480" s="488"/>
      <c r="EF480" s="488"/>
      <c r="EG480" s="488"/>
      <c r="EH480" s="489"/>
    </row>
    <row r="481" spans="1:138" s="490" customFormat="1" ht="18" customHeight="1">
      <c r="A481" s="628">
        <v>473</v>
      </c>
      <c r="B481" s="470" t="s">
        <v>2160</v>
      </c>
      <c r="C481" s="468" t="s">
        <v>648</v>
      </c>
      <c r="D481" s="469">
        <v>3000</v>
      </c>
      <c r="E481" s="381" t="s">
        <v>1607</v>
      </c>
      <c r="F481" s="369" t="s">
        <v>1608</v>
      </c>
      <c r="G481" s="381" t="s">
        <v>2177</v>
      </c>
      <c r="H481" s="470" t="s">
        <v>979</v>
      </c>
      <c r="I481" s="493"/>
      <c r="J481" s="468"/>
      <c r="K481" s="471"/>
      <c r="L481" s="468"/>
      <c r="M481" s="488"/>
      <c r="N481" s="488"/>
      <c r="O481" s="488"/>
      <c r="P481" s="488"/>
      <c r="Q481" s="488"/>
      <c r="R481" s="488"/>
      <c r="S481" s="488"/>
      <c r="T481" s="488"/>
      <c r="U481" s="488"/>
      <c r="V481" s="488"/>
      <c r="W481" s="488"/>
      <c r="X481" s="488"/>
      <c r="Y481" s="488"/>
      <c r="Z481" s="488"/>
      <c r="AA481" s="488"/>
      <c r="AB481" s="488"/>
      <c r="AC481" s="488"/>
      <c r="AD481" s="488"/>
      <c r="AE481" s="488"/>
      <c r="AF481" s="488"/>
      <c r="AG481" s="488"/>
      <c r="AH481" s="488"/>
      <c r="AI481" s="488"/>
      <c r="AJ481" s="488"/>
      <c r="AK481" s="488"/>
      <c r="AL481" s="488"/>
      <c r="AM481" s="488"/>
      <c r="AN481" s="488"/>
      <c r="AO481" s="488"/>
      <c r="AP481" s="488"/>
      <c r="AQ481" s="488"/>
      <c r="AR481" s="488"/>
      <c r="AS481" s="488"/>
      <c r="AT481" s="488"/>
      <c r="AU481" s="488"/>
      <c r="AV481" s="488"/>
      <c r="AW481" s="488"/>
      <c r="AX481" s="488"/>
      <c r="AY481" s="488"/>
      <c r="AZ481" s="488"/>
      <c r="BA481" s="488"/>
      <c r="BB481" s="488"/>
      <c r="BC481" s="488"/>
      <c r="BD481" s="488"/>
      <c r="BE481" s="488"/>
      <c r="BF481" s="488"/>
      <c r="BG481" s="488"/>
      <c r="BH481" s="488"/>
      <c r="BI481" s="488"/>
      <c r="BJ481" s="488"/>
      <c r="BK481" s="488"/>
      <c r="BL481" s="488"/>
      <c r="BM481" s="488"/>
      <c r="BN481" s="488"/>
      <c r="BO481" s="488"/>
      <c r="BP481" s="488"/>
      <c r="BQ481" s="488"/>
      <c r="BR481" s="488"/>
      <c r="BS481" s="488"/>
      <c r="BT481" s="488"/>
      <c r="BU481" s="488"/>
      <c r="BV481" s="488"/>
      <c r="BW481" s="488"/>
      <c r="BX481" s="488"/>
      <c r="BY481" s="488"/>
      <c r="BZ481" s="488"/>
      <c r="CA481" s="488"/>
      <c r="CB481" s="488"/>
      <c r="CC481" s="488"/>
      <c r="CD481" s="488"/>
      <c r="CE481" s="488"/>
      <c r="CF481" s="488"/>
      <c r="CG481" s="488"/>
      <c r="CH481" s="488"/>
      <c r="CI481" s="488"/>
      <c r="CJ481" s="488"/>
      <c r="CK481" s="488"/>
      <c r="CL481" s="488"/>
      <c r="CM481" s="488"/>
      <c r="CN481" s="488"/>
      <c r="CO481" s="488"/>
      <c r="CP481" s="488"/>
      <c r="CQ481" s="488"/>
      <c r="CR481" s="488"/>
      <c r="CS481" s="488"/>
      <c r="CT481" s="488"/>
      <c r="CU481" s="488"/>
      <c r="CV481" s="488"/>
      <c r="CW481" s="488"/>
      <c r="CX481" s="488"/>
      <c r="CY481" s="488"/>
      <c r="CZ481" s="488"/>
      <c r="DA481" s="488"/>
      <c r="DB481" s="488"/>
      <c r="DC481" s="488"/>
      <c r="DD481" s="488"/>
      <c r="DE481" s="488"/>
      <c r="DF481" s="488"/>
      <c r="DG481" s="488"/>
      <c r="DH481" s="488"/>
      <c r="DI481" s="488"/>
      <c r="DJ481" s="488"/>
      <c r="DK481" s="488"/>
      <c r="DL481" s="488"/>
      <c r="DM481" s="488"/>
      <c r="DN481" s="488"/>
      <c r="DO481" s="488"/>
      <c r="DP481" s="488"/>
      <c r="DQ481" s="488"/>
      <c r="DR481" s="488"/>
      <c r="DS481" s="488"/>
      <c r="DT481" s="488"/>
      <c r="DU481" s="488"/>
      <c r="DV481" s="488"/>
      <c r="DW481" s="488"/>
      <c r="DX481" s="488"/>
      <c r="DY481" s="488"/>
      <c r="DZ481" s="488"/>
      <c r="EA481" s="488"/>
      <c r="EB481" s="488"/>
      <c r="EC481" s="488"/>
      <c r="ED481" s="488"/>
      <c r="EE481" s="488"/>
      <c r="EF481" s="488"/>
      <c r="EG481" s="488"/>
      <c r="EH481" s="489"/>
    </row>
    <row r="482" spans="1:138" s="490" customFormat="1" ht="18" customHeight="1">
      <c r="A482" s="628">
        <v>474</v>
      </c>
      <c r="B482" s="470" t="s">
        <v>2160</v>
      </c>
      <c r="C482" s="468" t="s">
        <v>648</v>
      </c>
      <c r="D482" s="469">
        <v>3000</v>
      </c>
      <c r="E482" s="381" t="s">
        <v>1981</v>
      </c>
      <c r="F482" s="369" t="s">
        <v>1116</v>
      </c>
      <c r="G482" s="381" t="s">
        <v>1117</v>
      </c>
      <c r="H482" s="470" t="s">
        <v>1032</v>
      </c>
      <c r="I482" s="493"/>
      <c r="J482" s="468"/>
      <c r="K482" s="471"/>
      <c r="L482" s="468"/>
      <c r="M482" s="488"/>
      <c r="N482" s="488"/>
      <c r="O482" s="488"/>
      <c r="P482" s="488"/>
      <c r="Q482" s="488"/>
      <c r="R482" s="488"/>
      <c r="S482" s="488"/>
      <c r="T482" s="488"/>
      <c r="U482" s="488"/>
      <c r="V482" s="488"/>
      <c r="W482" s="488"/>
      <c r="X482" s="488"/>
      <c r="Y482" s="488"/>
      <c r="Z482" s="488"/>
      <c r="AA482" s="488"/>
      <c r="AB482" s="488"/>
      <c r="AC482" s="488"/>
      <c r="AD482" s="488"/>
      <c r="AE482" s="488"/>
      <c r="AF482" s="488"/>
      <c r="AG482" s="488"/>
      <c r="AH482" s="488"/>
      <c r="AI482" s="488"/>
      <c r="AJ482" s="488"/>
      <c r="AK482" s="488"/>
      <c r="AL482" s="488"/>
      <c r="AM482" s="488"/>
      <c r="AN482" s="488"/>
      <c r="AO482" s="488"/>
      <c r="AP482" s="488"/>
      <c r="AQ482" s="488"/>
      <c r="AR482" s="488"/>
      <c r="AS482" s="488"/>
      <c r="AT482" s="488"/>
      <c r="AU482" s="488"/>
      <c r="AV482" s="488"/>
      <c r="AW482" s="488"/>
      <c r="AX482" s="488"/>
      <c r="AY482" s="488"/>
      <c r="AZ482" s="488"/>
      <c r="BA482" s="488"/>
      <c r="BB482" s="488"/>
      <c r="BC482" s="488"/>
      <c r="BD482" s="488"/>
      <c r="BE482" s="488"/>
      <c r="BF482" s="488"/>
      <c r="BG482" s="488"/>
      <c r="BH482" s="488"/>
      <c r="BI482" s="488"/>
      <c r="BJ482" s="488"/>
      <c r="BK482" s="488"/>
      <c r="BL482" s="488"/>
      <c r="BM482" s="488"/>
      <c r="BN482" s="488"/>
      <c r="BO482" s="488"/>
      <c r="BP482" s="488"/>
      <c r="BQ482" s="488"/>
      <c r="BR482" s="488"/>
      <c r="BS482" s="488"/>
      <c r="BT482" s="488"/>
      <c r="BU482" s="488"/>
      <c r="BV482" s="488"/>
      <c r="BW482" s="488"/>
      <c r="BX482" s="488"/>
      <c r="BY482" s="488"/>
      <c r="BZ482" s="488"/>
      <c r="CA482" s="488"/>
      <c r="CB482" s="488"/>
      <c r="CC482" s="488"/>
      <c r="CD482" s="488"/>
      <c r="CE482" s="488"/>
      <c r="CF482" s="488"/>
      <c r="CG482" s="488"/>
      <c r="CH482" s="488"/>
      <c r="CI482" s="488"/>
      <c r="CJ482" s="488"/>
      <c r="CK482" s="488"/>
      <c r="CL482" s="488"/>
      <c r="CM482" s="488"/>
      <c r="CN482" s="488"/>
      <c r="CO482" s="488"/>
      <c r="CP482" s="488"/>
      <c r="CQ482" s="488"/>
      <c r="CR482" s="488"/>
      <c r="CS482" s="488"/>
      <c r="CT482" s="488"/>
      <c r="CU482" s="488"/>
      <c r="CV482" s="488"/>
      <c r="CW482" s="488"/>
      <c r="CX482" s="488"/>
      <c r="CY482" s="488"/>
      <c r="CZ482" s="488"/>
      <c r="DA482" s="488"/>
      <c r="DB482" s="488"/>
      <c r="DC482" s="488"/>
      <c r="DD482" s="488"/>
      <c r="DE482" s="488"/>
      <c r="DF482" s="488"/>
      <c r="DG482" s="488"/>
      <c r="DH482" s="488"/>
      <c r="DI482" s="488"/>
      <c r="DJ482" s="488"/>
      <c r="DK482" s="488"/>
      <c r="DL482" s="488"/>
      <c r="DM482" s="488"/>
      <c r="DN482" s="488"/>
      <c r="DO482" s="488"/>
      <c r="DP482" s="488"/>
      <c r="DQ482" s="488"/>
      <c r="DR482" s="488"/>
      <c r="DS482" s="488"/>
      <c r="DT482" s="488"/>
      <c r="DU482" s="488"/>
      <c r="DV482" s="488"/>
      <c r="DW482" s="488"/>
      <c r="DX482" s="488"/>
      <c r="DY482" s="488"/>
      <c r="DZ482" s="488"/>
      <c r="EA482" s="488"/>
      <c r="EB482" s="488"/>
      <c r="EC482" s="488"/>
      <c r="ED482" s="488"/>
      <c r="EE482" s="488"/>
      <c r="EF482" s="488"/>
      <c r="EG482" s="488"/>
      <c r="EH482" s="489"/>
    </row>
    <row r="483" spans="1:138" s="490" customFormat="1" ht="18" customHeight="1">
      <c r="A483" s="628">
        <v>475</v>
      </c>
      <c r="B483" s="470" t="s">
        <v>2160</v>
      </c>
      <c r="C483" s="468" t="s">
        <v>648</v>
      </c>
      <c r="D483" s="469">
        <v>2997</v>
      </c>
      <c r="E483" s="381" t="s">
        <v>2178</v>
      </c>
      <c r="F483" s="369" t="s">
        <v>2179</v>
      </c>
      <c r="G483" s="381" t="s">
        <v>2180</v>
      </c>
      <c r="H483" s="470" t="s">
        <v>983</v>
      </c>
      <c r="I483" s="493"/>
      <c r="J483" s="468"/>
      <c r="K483" s="471"/>
      <c r="L483" s="468"/>
      <c r="M483" s="488"/>
      <c r="N483" s="488"/>
      <c r="O483" s="488"/>
      <c r="P483" s="488"/>
      <c r="Q483" s="488"/>
      <c r="R483" s="488"/>
      <c r="S483" s="488"/>
      <c r="T483" s="488"/>
      <c r="U483" s="488"/>
      <c r="V483" s="488"/>
      <c r="W483" s="488"/>
      <c r="X483" s="488"/>
      <c r="Y483" s="488"/>
      <c r="Z483" s="488"/>
      <c r="AA483" s="488"/>
      <c r="AB483" s="488"/>
      <c r="AC483" s="488"/>
      <c r="AD483" s="488"/>
      <c r="AE483" s="488"/>
      <c r="AF483" s="488"/>
      <c r="AG483" s="488"/>
      <c r="AH483" s="488"/>
      <c r="AI483" s="488"/>
      <c r="AJ483" s="488"/>
      <c r="AK483" s="488"/>
      <c r="AL483" s="488"/>
      <c r="AM483" s="488"/>
      <c r="AN483" s="488"/>
      <c r="AO483" s="488"/>
      <c r="AP483" s="488"/>
      <c r="AQ483" s="488"/>
      <c r="AR483" s="488"/>
      <c r="AS483" s="488"/>
      <c r="AT483" s="488"/>
      <c r="AU483" s="488"/>
      <c r="AV483" s="488"/>
      <c r="AW483" s="488"/>
      <c r="AX483" s="488"/>
      <c r="AY483" s="488"/>
      <c r="AZ483" s="488"/>
      <c r="BA483" s="488"/>
      <c r="BB483" s="488"/>
      <c r="BC483" s="488"/>
      <c r="BD483" s="488"/>
      <c r="BE483" s="488"/>
      <c r="BF483" s="488"/>
      <c r="BG483" s="488"/>
      <c r="BH483" s="488"/>
      <c r="BI483" s="488"/>
      <c r="BJ483" s="488"/>
      <c r="BK483" s="488"/>
      <c r="BL483" s="488"/>
      <c r="BM483" s="488"/>
      <c r="BN483" s="488"/>
      <c r="BO483" s="488"/>
      <c r="BP483" s="488"/>
      <c r="BQ483" s="488"/>
      <c r="BR483" s="488"/>
      <c r="BS483" s="488"/>
      <c r="BT483" s="488"/>
      <c r="BU483" s="488"/>
      <c r="BV483" s="488"/>
      <c r="BW483" s="488"/>
      <c r="BX483" s="488"/>
      <c r="BY483" s="488"/>
      <c r="BZ483" s="488"/>
      <c r="CA483" s="488"/>
      <c r="CB483" s="488"/>
      <c r="CC483" s="488"/>
      <c r="CD483" s="488"/>
      <c r="CE483" s="488"/>
      <c r="CF483" s="488"/>
      <c r="CG483" s="488"/>
      <c r="CH483" s="488"/>
      <c r="CI483" s="488"/>
      <c r="CJ483" s="488"/>
      <c r="CK483" s="488"/>
      <c r="CL483" s="488"/>
      <c r="CM483" s="488"/>
      <c r="CN483" s="488"/>
      <c r="CO483" s="488"/>
      <c r="CP483" s="488"/>
      <c r="CQ483" s="488"/>
      <c r="CR483" s="488"/>
      <c r="CS483" s="488"/>
      <c r="CT483" s="488"/>
      <c r="CU483" s="488"/>
      <c r="CV483" s="488"/>
      <c r="CW483" s="488"/>
      <c r="CX483" s="488"/>
      <c r="CY483" s="488"/>
      <c r="CZ483" s="488"/>
      <c r="DA483" s="488"/>
      <c r="DB483" s="488"/>
      <c r="DC483" s="488"/>
      <c r="DD483" s="488"/>
      <c r="DE483" s="488"/>
      <c r="DF483" s="488"/>
      <c r="DG483" s="488"/>
      <c r="DH483" s="488"/>
      <c r="DI483" s="488"/>
      <c r="DJ483" s="488"/>
      <c r="DK483" s="488"/>
      <c r="DL483" s="488"/>
      <c r="DM483" s="488"/>
      <c r="DN483" s="488"/>
      <c r="DO483" s="488"/>
      <c r="DP483" s="488"/>
      <c r="DQ483" s="488"/>
      <c r="DR483" s="488"/>
      <c r="DS483" s="488"/>
      <c r="DT483" s="488"/>
      <c r="DU483" s="488"/>
      <c r="DV483" s="488"/>
      <c r="DW483" s="488"/>
      <c r="DX483" s="488"/>
      <c r="DY483" s="488"/>
      <c r="DZ483" s="488"/>
      <c r="EA483" s="488"/>
      <c r="EB483" s="488"/>
      <c r="EC483" s="488"/>
      <c r="ED483" s="488"/>
      <c r="EE483" s="488"/>
      <c r="EF483" s="488"/>
      <c r="EG483" s="488"/>
      <c r="EH483" s="489"/>
    </row>
    <row r="484" spans="1:138" s="490" customFormat="1" ht="18" customHeight="1">
      <c r="A484" s="628">
        <v>476</v>
      </c>
      <c r="B484" s="470" t="s">
        <v>2160</v>
      </c>
      <c r="C484" s="468" t="s">
        <v>648</v>
      </c>
      <c r="D484" s="469">
        <v>3000</v>
      </c>
      <c r="E484" s="381" t="s">
        <v>2181</v>
      </c>
      <c r="F484" s="369" t="s">
        <v>2182</v>
      </c>
      <c r="G484" s="381" t="s">
        <v>2183</v>
      </c>
      <c r="H484" s="470" t="s">
        <v>983</v>
      </c>
      <c r="I484" s="468"/>
      <c r="J484" s="468"/>
      <c r="K484" s="471"/>
      <c r="L484" s="468"/>
      <c r="M484" s="488"/>
      <c r="N484" s="488"/>
      <c r="O484" s="488"/>
      <c r="P484" s="488"/>
      <c r="Q484" s="488"/>
      <c r="R484" s="488"/>
      <c r="S484" s="488"/>
      <c r="T484" s="488"/>
      <c r="U484" s="488"/>
      <c r="V484" s="488"/>
      <c r="W484" s="488"/>
      <c r="X484" s="488"/>
      <c r="Y484" s="488"/>
      <c r="Z484" s="488"/>
      <c r="AA484" s="488"/>
      <c r="AB484" s="488"/>
      <c r="AC484" s="488"/>
      <c r="AD484" s="488"/>
      <c r="AE484" s="488"/>
      <c r="AF484" s="488"/>
      <c r="AG484" s="488"/>
      <c r="AH484" s="488"/>
      <c r="AI484" s="488"/>
      <c r="AJ484" s="488"/>
      <c r="AK484" s="488"/>
      <c r="AL484" s="488"/>
      <c r="AM484" s="488"/>
      <c r="AN484" s="488"/>
      <c r="AO484" s="488"/>
      <c r="AP484" s="488"/>
      <c r="AQ484" s="488"/>
      <c r="AR484" s="488"/>
      <c r="AS484" s="488"/>
      <c r="AT484" s="488"/>
      <c r="AU484" s="488"/>
      <c r="AV484" s="488"/>
      <c r="AW484" s="488"/>
      <c r="AX484" s="488"/>
      <c r="AY484" s="488"/>
      <c r="AZ484" s="488"/>
      <c r="BA484" s="488"/>
      <c r="BB484" s="488"/>
      <c r="BC484" s="488"/>
      <c r="BD484" s="488"/>
      <c r="BE484" s="488"/>
      <c r="BF484" s="488"/>
      <c r="BG484" s="488"/>
      <c r="BH484" s="488"/>
      <c r="BI484" s="488"/>
      <c r="BJ484" s="488"/>
      <c r="BK484" s="488"/>
      <c r="BL484" s="488"/>
      <c r="BM484" s="488"/>
      <c r="BN484" s="488"/>
      <c r="BO484" s="488"/>
      <c r="BP484" s="488"/>
      <c r="BQ484" s="488"/>
      <c r="BR484" s="488"/>
      <c r="BS484" s="488"/>
      <c r="BT484" s="488"/>
      <c r="BU484" s="488"/>
      <c r="BV484" s="488"/>
      <c r="BW484" s="488"/>
      <c r="BX484" s="488"/>
      <c r="BY484" s="488"/>
      <c r="BZ484" s="488"/>
      <c r="CA484" s="488"/>
      <c r="CB484" s="488"/>
      <c r="CC484" s="488"/>
      <c r="CD484" s="488"/>
      <c r="CE484" s="488"/>
      <c r="CF484" s="488"/>
      <c r="CG484" s="488"/>
      <c r="CH484" s="488"/>
      <c r="CI484" s="488"/>
      <c r="CJ484" s="488"/>
      <c r="CK484" s="488"/>
      <c r="CL484" s="488"/>
      <c r="CM484" s="488"/>
      <c r="CN484" s="488"/>
      <c r="CO484" s="488"/>
      <c r="CP484" s="488"/>
      <c r="CQ484" s="488"/>
      <c r="CR484" s="488"/>
      <c r="CS484" s="488"/>
      <c r="CT484" s="488"/>
      <c r="CU484" s="488"/>
      <c r="CV484" s="488"/>
      <c r="CW484" s="488"/>
      <c r="CX484" s="488"/>
      <c r="CY484" s="488"/>
      <c r="CZ484" s="488"/>
      <c r="DA484" s="488"/>
      <c r="DB484" s="488"/>
      <c r="DC484" s="488"/>
      <c r="DD484" s="488"/>
      <c r="DE484" s="488"/>
      <c r="DF484" s="488"/>
      <c r="DG484" s="488"/>
      <c r="DH484" s="488"/>
      <c r="DI484" s="488"/>
      <c r="DJ484" s="488"/>
      <c r="DK484" s="488"/>
      <c r="DL484" s="488"/>
      <c r="DM484" s="488"/>
      <c r="DN484" s="488"/>
      <c r="DO484" s="488"/>
      <c r="DP484" s="488"/>
      <c r="DQ484" s="488"/>
      <c r="DR484" s="488"/>
      <c r="DS484" s="488"/>
      <c r="DT484" s="488"/>
      <c r="DU484" s="488"/>
      <c r="DV484" s="488"/>
      <c r="DW484" s="488"/>
      <c r="DX484" s="488"/>
      <c r="DY484" s="488"/>
      <c r="DZ484" s="488"/>
      <c r="EA484" s="488"/>
      <c r="EB484" s="488"/>
      <c r="EC484" s="488"/>
      <c r="ED484" s="488"/>
      <c r="EE484" s="488"/>
      <c r="EF484" s="488"/>
      <c r="EG484" s="488"/>
      <c r="EH484" s="489"/>
    </row>
    <row r="485" spans="1:138" s="490" customFormat="1" ht="18" customHeight="1">
      <c r="A485" s="628">
        <v>477</v>
      </c>
      <c r="B485" s="470" t="s">
        <v>2184</v>
      </c>
      <c r="C485" s="468" t="s">
        <v>648</v>
      </c>
      <c r="D485" s="469">
        <v>3000</v>
      </c>
      <c r="E485" s="381" t="s">
        <v>2185</v>
      </c>
      <c r="F485" s="369" t="s">
        <v>2186</v>
      </c>
      <c r="G485" s="381" t="s">
        <v>2187</v>
      </c>
      <c r="H485" s="470" t="s">
        <v>979</v>
      </c>
      <c r="I485" s="468"/>
      <c r="J485" s="468"/>
      <c r="K485" s="471"/>
      <c r="L485" s="468"/>
      <c r="M485" s="488"/>
      <c r="N485" s="488"/>
      <c r="O485" s="488"/>
      <c r="P485" s="488"/>
      <c r="Q485" s="488"/>
      <c r="R485" s="488"/>
      <c r="S485" s="488"/>
      <c r="T485" s="488"/>
      <c r="U485" s="488"/>
      <c r="V485" s="488"/>
      <c r="W485" s="488"/>
      <c r="X485" s="488"/>
      <c r="Y485" s="488"/>
      <c r="Z485" s="488"/>
      <c r="AA485" s="488"/>
      <c r="AB485" s="488"/>
      <c r="AC485" s="488"/>
      <c r="AD485" s="488"/>
      <c r="AE485" s="488"/>
      <c r="AF485" s="488"/>
      <c r="AG485" s="488"/>
      <c r="AH485" s="488"/>
      <c r="AI485" s="488"/>
      <c r="AJ485" s="488"/>
      <c r="AK485" s="488"/>
      <c r="AL485" s="488"/>
      <c r="AM485" s="488"/>
      <c r="AN485" s="488"/>
      <c r="AO485" s="488"/>
      <c r="AP485" s="488"/>
      <c r="AQ485" s="488"/>
      <c r="AR485" s="488"/>
      <c r="AS485" s="488"/>
      <c r="AT485" s="488"/>
      <c r="AU485" s="488"/>
      <c r="AV485" s="488"/>
      <c r="AW485" s="488"/>
      <c r="AX485" s="488"/>
      <c r="AY485" s="488"/>
      <c r="AZ485" s="488"/>
      <c r="BA485" s="488"/>
      <c r="BB485" s="488"/>
      <c r="BC485" s="488"/>
      <c r="BD485" s="488"/>
      <c r="BE485" s="488"/>
      <c r="BF485" s="488"/>
      <c r="BG485" s="488"/>
      <c r="BH485" s="488"/>
      <c r="BI485" s="488"/>
      <c r="BJ485" s="488"/>
      <c r="BK485" s="488"/>
      <c r="BL485" s="488"/>
      <c r="BM485" s="488"/>
      <c r="BN485" s="488"/>
      <c r="BO485" s="488"/>
      <c r="BP485" s="488"/>
      <c r="BQ485" s="488"/>
      <c r="BR485" s="488"/>
      <c r="BS485" s="488"/>
      <c r="BT485" s="488"/>
      <c r="BU485" s="488"/>
      <c r="BV485" s="488"/>
      <c r="BW485" s="488"/>
      <c r="BX485" s="488"/>
      <c r="BY485" s="488"/>
      <c r="BZ485" s="488"/>
      <c r="CA485" s="488"/>
      <c r="CB485" s="488"/>
      <c r="CC485" s="488"/>
      <c r="CD485" s="488"/>
      <c r="CE485" s="488"/>
      <c r="CF485" s="488"/>
      <c r="CG485" s="488"/>
      <c r="CH485" s="488"/>
      <c r="CI485" s="488"/>
      <c r="CJ485" s="488"/>
      <c r="CK485" s="488"/>
      <c r="CL485" s="488"/>
      <c r="CM485" s="488"/>
      <c r="CN485" s="488"/>
      <c r="CO485" s="488"/>
      <c r="CP485" s="488"/>
      <c r="CQ485" s="488"/>
      <c r="CR485" s="488"/>
      <c r="CS485" s="488"/>
      <c r="CT485" s="488"/>
      <c r="CU485" s="488"/>
      <c r="CV485" s="488"/>
      <c r="CW485" s="488"/>
      <c r="CX485" s="488"/>
      <c r="CY485" s="488"/>
      <c r="CZ485" s="488"/>
      <c r="DA485" s="488"/>
      <c r="DB485" s="488"/>
      <c r="DC485" s="488"/>
      <c r="DD485" s="488"/>
      <c r="DE485" s="488"/>
      <c r="DF485" s="488"/>
      <c r="DG485" s="488"/>
      <c r="DH485" s="488"/>
      <c r="DI485" s="488"/>
      <c r="DJ485" s="488"/>
      <c r="DK485" s="488"/>
      <c r="DL485" s="488"/>
      <c r="DM485" s="488"/>
      <c r="DN485" s="488"/>
      <c r="DO485" s="488"/>
      <c r="DP485" s="488"/>
      <c r="DQ485" s="488"/>
      <c r="DR485" s="488"/>
      <c r="DS485" s="488"/>
      <c r="DT485" s="488"/>
      <c r="DU485" s="488"/>
      <c r="DV485" s="488"/>
      <c r="DW485" s="488"/>
      <c r="DX485" s="488"/>
      <c r="DY485" s="488"/>
      <c r="DZ485" s="488"/>
      <c r="EA485" s="488"/>
      <c r="EB485" s="488"/>
      <c r="EC485" s="488"/>
      <c r="ED485" s="488"/>
      <c r="EE485" s="488"/>
      <c r="EF485" s="488"/>
      <c r="EG485" s="488"/>
      <c r="EH485" s="489"/>
    </row>
    <row r="486" spans="1:138" s="490" customFormat="1" ht="18" customHeight="1">
      <c r="A486" s="628">
        <v>478</v>
      </c>
      <c r="B486" s="470" t="s">
        <v>2184</v>
      </c>
      <c r="C486" s="468" t="s">
        <v>648</v>
      </c>
      <c r="D486" s="469">
        <v>3000</v>
      </c>
      <c r="E486" s="381" t="s">
        <v>2188</v>
      </c>
      <c r="F486" s="369" t="s">
        <v>2189</v>
      </c>
      <c r="G486" s="381" t="s">
        <v>2190</v>
      </c>
      <c r="H486" s="470" t="s">
        <v>983</v>
      </c>
      <c r="I486" s="468"/>
      <c r="J486" s="468"/>
      <c r="K486" s="471"/>
      <c r="L486" s="468"/>
      <c r="M486" s="488"/>
      <c r="N486" s="488"/>
      <c r="O486" s="488"/>
      <c r="P486" s="488"/>
      <c r="Q486" s="488"/>
      <c r="R486" s="488"/>
      <c r="S486" s="488"/>
      <c r="T486" s="488"/>
      <c r="U486" s="488"/>
      <c r="V486" s="488"/>
      <c r="W486" s="488"/>
      <c r="X486" s="488"/>
      <c r="Y486" s="488"/>
      <c r="Z486" s="488"/>
      <c r="AA486" s="488"/>
      <c r="AB486" s="488"/>
      <c r="AC486" s="488"/>
      <c r="AD486" s="488"/>
      <c r="AE486" s="488"/>
      <c r="AF486" s="488"/>
      <c r="AG486" s="488"/>
      <c r="AH486" s="488"/>
      <c r="AI486" s="488"/>
      <c r="AJ486" s="488"/>
      <c r="AK486" s="488"/>
      <c r="AL486" s="488"/>
      <c r="AM486" s="488"/>
      <c r="AN486" s="488"/>
      <c r="AO486" s="488"/>
      <c r="AP486" s="488"/>
      <c r="AQ486" s="488"/>
      <c r="AR486" s="488"/>
      <c r="AS486" s="488"/>
      <c r="AT486" s="488"/>
      <c r="AU486" s="488"/>
      <c r="AV486" s="488"/>
      <c r="AW486" s="488"/>
      <c r="AX486" s="488"/>
      <c r="AY486" s="488"/>
      <c r="AZ486" s="488"/>
      <c r="BA486" s="488"/>
      <c r="BB486" s="488"/>
      <c r="BC486" s="488"/>
      <c r="BD486" s="488"/>
      <c r="BE486" s="488"/>
      <c r="BF486" s="488"/>
      <c r="BG486" s="488"/>
      <c r="BH486" s="488"/>
      <c r="BI486" s="488"/>
      <c r="BJ486" s="488"/>
      <c r="BK486" s="488"/>
      <c r="BL486" s="488"/>
      <c r="BM486" s="488"/>
      <c r="BN486" s="488"/>
      <c r="BO486" s="488"/>
      <c r="BP486" s="488"/>
      <c r="BQ486" s="488"/>
      <c r="BR486" s="488"/>
      <c r="BS486" s="488"/>
      <c r="BT486" s="488"/>
      <c r="BU486" s="488"/>
      <c r="BV486" s="488"/>
      <c r="BW486" s="488"/>
      <c r="BX486" s="488"/>
      <c r="BY486" s="488"/>
      <c r="BZ486" s="488"/>
      <c r="CA486" s="488"/>
      <c r="CB486" s="488"/>
      <c r="CC486" s="488"/>
      <c r="CD486" s="488"/>
      <c r="CE486" s="488"/>
      <c r="CF486" s="488"/>
      <c r="CG486" s="488"/>
      <c r="CH486" s="488"/>
      <c r="CI486" s="488"/>
      <c r="CJ486" s="488"/>
      <c r="CK486" s="488"/>
      <c r="CL486" s="488"/>
      <c r="CM486" s="488"/>
      <c r="CN486" s="488"/>
      <c r="CO486" s="488"/>
      <c r="CP486" s="488"/>
      <c r="CQ486" s="488"/>
      <c r="CR486" s="488"/>
      <c r="CS486" s="488"/>
      <c r="CT486" s="488"/>
      <c r="CU486" s="488"/>
      <c r="CV486" s="488"/>
      <c r="CW486" s="488"/>
      <c r="CX486" s="488"/>
      <c r="CY486" s="488"/>
      <c r="CZ486" s="488"/>
      <c r="DA486" s="488"/>
      <c r="DB486" s="488"/>
      <c r="DC486" s="488"/>
      <c r="DD486" s="488"/>
      <c r="DE486" s="488"/>
      <c r="DF486" s="488"/>
      <c r="DG486" s="488"/>
      <c r="DH486" s="488"/>
      <c r="DI486" s="488"/>
      <c r="DJ486" s="488"/>
      <c r="DK486" s="488"/>
      <c r="DL486" s="488"/>
      <c r="DM486" s="488"/>
      <c r="DN486" s="488"/>
      <c r="DO486" s="488"/>
      <c r="DP486" s="488"/>
      <c r="DQ486" s="488"/>
      <c r="DR486" s="488"/>
      <c r="DS486" s="488"/>
      <c r="DT486" s="488"/>
      <c r="DU486" s="488"/>
      <c r="DV486" s="488"/>
      <c r="DW486" s="488"/>
      <c r="DX486" s="488"/>
      <c r="DY486" s="488"/>
      <c r="DZ486" s="488"/>
      <c r="EA486" s="488"/>
      <c r="EB486" s="488"/>
      <c r="EC486" s="488"/>
      <c r="ED486" s="488"/>
      <c r="EE486" s="488"/>
      <c r="EF486" s="488"/>
      <c r="EG486" s="488"/>
      <c r="EH486" s="489"/>
    </row>
    <row r="487" spans="1:138" s="490" customFormat="1" ht="18" customHeight="1">
      <c r="A487" s="628">
        <v>479</v>
      </c>
      <c r="B487" s="483" t="s">
        <v>2184</v>
      </c>
      <c r="C487" s="468" t="s">
        <v>648</v>
      </c>
      <c r="D487" s="469">
        <v>11000</v>
      </c>
      <c r="E487" s="381" t="s">
        <v>2191</v>
      </c>
      <c r="F487" s="369" t="s">
        <v>2192</v>
      </c>
      <c r="G487" s="381" t="s">
        <v>2193</v>
      </c>
      <c r="H487" s="470" t="s">
        <v>979</v>
      </c>
      <c r="I487" s="468"/>
      <c r="J487" s="468"/>
      <c r="K487" s="471"/>
      <c r="L487" s="468"/>
      <c r="M487" s="488"/>
      <c r="N487" s="488"/>
      <c r="O487" s="488"/>
      <c r="P487" s="488"/>
      <c r="Q487" s="488"/>
      <c r="R487" s="488"/>
      <c r="S487" s="488"/>
      <c r="T487" s="488"/>
      <c r="U487" s="488"/>
      <c r="V487" s="488"/>
      <c r="W487" s="488"/>
      <c r="X487" s="488"/>
      <c r="Y487" s="488"/>
      <c r="Z487" s="488"/>
      <c r="AA487" s="488"/>
      <c r="AB487" s="488"/>
      <c r="AC487" s="488"/>
      <c r="AD487" s="488"/>
      <c r="AE487" s="488"/>
      <c r="AF487" s="488"/>
      <c r="AG487" s="488"/>
      <c r="AH487" s="488"/>
      <c r="AI487" s="488"/>
      <c r="AJ487" s="488"/>
      <c r="AK487" s="488"/>
      <c r="AL487" s="488"/>
      <c r="AM487" s="488"/>
      <c r="AN487" s="488"/>
      <c r="AO487" s="488"/>
      <c r="AP487" s="488"/>
      <c r="AQ487" s="488"/>
      <c r="AR487" s="488"/>
      <c r="AS487" s="488"/>
      <c r="AT487" s="488"/>
      <c r="AU487" s="488"/>
      <c r="AV487" s="488"/>
      <c r="AW487" s="488"/>
      <c r="AX487" s="488"/>
      <c r="AY487" s="488"/>
      <c r="AZ487" s="488"/>
      <c r="BA487" s="488"/>
      <c r="BB487" s="488"/>
      <c r="BC487" s="488"/>
      <c r="BD487" s="488"/>
      <c r="BE487" s="488"/>
      <c r="BF487" s="488"/>
      <c r="BG487" s="488"/>
      <c r="BH487" s="488"/>
      <c r="BI487" s="488"/>
      <c r="BJ487" s="488"/>
      <c r="BK487" s="488"/>
      <c r="BL487" s="488"/>
      <c r="BM487" s="488"/>
      <c r="BN487" s="488"/>
      <c r="BO487" s="488"/>
      <c r="BP487" s="488"/>
      <c r="BQ487" s="488"/>
      <c r="BR487" s="488"/>
      <c r="BS487" s="488"/>
      <c r="BT487" s="488"/>
      <c r="BU487" s="488"/>
      <c r="BV487" s="488"/>
      <c r="BW487" s="488"/>
      <c r="BX487" s="488"/>
      <c r="BY487" s="488"/>
      <c r="BZ487" s="488"/>
      <c r="CA487" s="488"/>
      <c r="CB487" s="488"/>
      <c r="CC487" s="488"/>
      <c r="CD487" s="488"/>
      <c r="CE487" s="488"/>
      <c r="CF487" s="488"/>
      <c r="CG487" s="488"/>
      <c r="CH487" s="488"/>
      <c r="CI487" s="488"/>
      <c r="CJ487" s="488"/>
      <c r="CK487" s="488"/>
      <c r="CL487" s="488"/>
      <c r="CM487" s="488"/>
      <c r="CN487" s="488"/>
      <c r="CO487" s="488"/>
      <c r="CP487" s="488"/>
      <c r="CQ487" s="488"/>
      <c r="CR487" s="488"/>
      <c r="CS487" s="488"/>
      <c r="CT487" s="488"/>
      <c r="CU487" s="488"/>
      <c r="CV487" s="488"/>
      <c r="CW487" s="488"/>
      <c r="CX487" s="488"/>
      <c r="CY487" s="488"/>
      <c r="CZ487" s="488"/>
      <c r="DA487" s="488"/>
      <c r="DB487" s="488"/>
      <c r="DC487" s="488"/>
      <c r="DD487" s="488"/>
      <c r="DE487" s="488"/>
      <c r="DF487" s="488"/>
      <c r="DG487" s="488"/>
      <c r="DH487" s="488"/>
      <c r="DI487" s="488"/>
      <c r="DJ487" s="488"/>
      <c r="DK487" s="488"/>
      <c r="DL487" s="488"/>
      <c r="DM487" s="488"/>
      <c r="DN487" s="488"/>
      <c r="DO487" s="488"/>
      <c r="DP487" s="488"/>
      <c r="DQ487" s="488"/>
      <c r="DR487" s="488"/>
      <c r="DS487" s="488"/>
      <c r="DT487" s="488"/>
      <c r="DU487" s="488"/>
      <c r="DV487" s="488"/>
      <c r="DW487" s="488"/>
      <c r="DX487" s="488"/>
      <c r="DY487" s="488"/>
      <c r="DZ487" s="488"/>
      <c r="EA487" s="488"/>
      <c r="EB487" s="488"/>
      <c r="EC487" s="488"/>
      <c r="ED487" s="488"/>
      <c r="EE487" s="488"/>
      <c r="EF487" s="488"/>
      <c r="EG487" s="488"/>
      <c r="EH487" s="489"/>
    </row>
    <row r="488" spans="1:138" s="490" customFormat="1" ht="18" customHeight="1">
      <c r="A488" s="628">
        <v>480</v>
      </c>
      <c r="B488" s="483" t="s">
        <v>2184</v>
      </c>
      <c r="C488" s="468" t="s">
        <v>648</v>
      </c>
      <c r="D488" s="469">
        <v>5000</v>
      </c>
      <c r="E488" s="381" t="s">
        <v>1999</v>
      </c>
      <c r="F488" s="369" t="s">
        <v>1244</v>
      </c>
      <c r="G488" s="381" t="s">
        <v>1245</v>
      </c>
      <c r="H488" s="470" t="s">
        <v>983</v>
      </c>
      <c r="I488" s="468"/>
      <c r="J488" s="468"/>
      <c r="K488" s="471"/>
      <c r="L488" s="468"/>
      <c r="M488" s="488"/>
      <c r="N488" s="488"/>
      <c r="O488" s="488"/>
      <c r="P488" s="488"/>
      <c r="Q488" s="488"/>
      <c r="R488" s="488"/>
      <c r="S488" s="488"/>
      <c r="T488" s="488"/>
      <c r="U488" s="488"/>
      <c r="V488" s="488"/>
      <c r="W488" s="488"/>
      <c r="X488" s="488"/>
      <c r="Y488" s="488"/>
      <c r="Z488" s="488"/>
      <c r="AA488" s="488"/>
      <c r="AB488" s="488"/>
      <c r="AC488" s="488"/>
      <c r="AD488" s="488"/>
      <c r="AE488" s="488"/>
      <c r="AF488" s="488"/>
      <c r="AG488" s="488"/>
      <c r="AH488" s="488"/>
      <c r="AI488" s="488"/>
      <c r="AJ488" s="488"/>
      <c r="AK488" s="488"/>
      <c r="AL488" s="488"/>
      <c r="AM488" s="488"/>
      <c r="AN488" s="488"/>
      <c r="AO488" s="488"/>
      <c r="AP488" s="488"/>
      <c r="AQ488" s="488"/>
      <c r="AR488" s="488"/>
      <c r="AS488" s="488"/>
      <c r="AT488" s="488"/>
      <c r="AU488" s="488"/>
      <c r="AV488" s="488"/>
      <c r="AW488" s="488"/>
      <c r="AX488" s="488"/>
      <c r="AY488" s="488"/>
      <c r="AZ488" s="488"/>
      <c r="BA488" s="488"/>
      <c r="BB488" s="488"/>
      <c r="BC488" s="488"/>
      <c r="BD488" s="488"/>
      <c r="BE488" s="488"/>
      <c r="BF488" s="488"/>
      <c r="BG488" s="488"/>
      <c r="BH488" s="488"/>
      <c r="BI488" s="488"/>
      <c r="BJ488" s="488"/>
      <c r="BK488" s="488"/>
      <c r="BL488" s="488"/>
      <c r="BM488" s="488"/>
      <c r="BN488" s="488"/>
      <c r="BO488" s="488"/>
      <c r="BP488" s="488"/>
      <c r="BQ488" s="488"/>
      <c r="BR488" s="488"/>
      <c r="BS488" s="488"/>
      <c r="BT488" s="488"/>
      <c r="BU488" s="488"/>
      <c r="BV488" s="488"/>
      <c r="BW488" s="488"/>
      <c r="BX488" s="488"/>
      <c r="BY488" s="488"/>
      <c r="BZ488" s="488"/>
      <c r="CA488" s="488"/>
      <c r="CB488" s="488"/>
      <c r="CC488" s="488"/>
      <c r="CD488" s="488"/>
      <c r="CE488" s="488"/>
      <c r="CF488" s="488"/>
      <c r="CG488" s="488"/>
      <c r="CH488" s="488"/>
      <c r="CI488" s="488"/>
      <c r="CJ488" s="488"/>
      <c r="CK488" s="488"/>
      <c r="CL488" s="488"/>
      <c r="CM488" s="488"/>
      <c r="CN488" s="488"/>
      <c r="CO488" s="488"/>
      <c r="CP488" s="488"/>
      <c r="CQ488" s="488"/>
      <c r="CR488" s="488"/>
      <c r="CS488" s="488"/>
      <c r="CT488" s="488"/>
      <c r="CU488" s="488"/>
      <c r="CV488" s="488"/>
      <c r="CW488" s="488"/>
      <c r="CX488" s="488"/>
      <c r="CY488" s="488"/>
      <c r="CZ488" s="488"/>
      <c r="DA488" s="488"/>
      <c r="DB488" s="488"/>
      <c r="DC488" s="488"/>
      <c r="DD488" s="488"/>
      <c r="DE488" s="488"/>
      <c r="DF488" s="488"/>
      <c r="DG488" s="488"/>
      <c r="DH488" s="488"/>
      <c r="DI488" s="488"/>
      <c r="DJ488" s="488"/>
      <c r="DK488" s="488"/>
      <c r="DL488" s="488"/>
      <c r="DM488" s="488"/>
      <c r="DN488" s="488"/>
      <c r="DO488" s="488"/>
      <c r="DP488" s="488"/>
      <c r="DQ488" s="488"/>
      <c r="DR488" s="488"/>
      <c r="DS488" s="488"/>
      <c r="DT488" s="488"/>
      <c r="DU488" s="488"/>
      <c r="DV488" s="488"/>
      <c r="DW488" s="488"/>
      <c r="DX488" s="488"/>
      <c r="DY488" s="488"/>
      <c r="DZ488" s="488"/>
      <c r="EA488" s="488"/>
      <c r="EB488" s="488"/>
      <c r="EC488" s="488"/>
      <c r="ED488" s="488"/>
      <c r="EE488" s="488"/>
      <c r="EF488" s="488"/>
      <c r="EG488" s="488"/>
      <c r="EH488" s="489"/>
    </row>
    <row r="489" spans="1:138" s="490" customFormat="1" ht="18" customHeight="1">
      <c r="A489" s="628">
        <v>481</v>
      </c>
      <c r="B489" s="483" t="s">
        <v>2184</v>
      </c>
      <c r="C489" s="468" t="s">
        <v>648</v>
      </c>
      <c r="D489" s="469">
        <v>6000</v>
      </c>
      <c r="E489" s="381" t="s">
        <v>2194</v>
      </c>
      <c r="F489" s="369" t="s">
        <v>2195</v>
      </c>
      <c r="G489" s="381" t="s">
        <v>2196</v>
      </c>
      <c r="H489" s="470" t="s">
        <v>983</v>
      </c>
      <c r="I489" s="468"/>
      <c r="J489" s="468"/>
      <c r="K489" s="471"/>
      <c r="L489" s="468"/>
      <c r="M489" s="488"/>
      <c r="N489" s="488"/>
      <c r="O489" s="488"/>
      <c r="P489" s="488"/>
      <c r="Q489" s="488"/>
      <c r="R489" s="488"/>
      <c r="S489" s="488"/>
      <c r="T489" s="488"/>
      <c r="U489" s="488"/>
      <c r="V489" s="488"/>
      <c r="W489" s="488"/>
      <c r="X489" s="488"/>
      <c r="Y489" s="488"/>
      <c r="Z489" s="488"/>
      <c r="AA489" s="488"/>
      <c r="AB489" s="488"/>
      <c r="AC489" s="488"/>
      <c r="AD489" s="488"/>
      <c r="AE489" s="488"/>
      <c r="AF489" s="488"/>
      <c r="AG489" s="488"/>
      <c r="AH489" s="488"/>
      <c r="AI489" s="488"/>
      <c r="AJ489" s="488"/>
      <c r="AK489" s="488"/>
      <c r="AL489" s="488"/>
      <c r="AM489" s="488"/>
      <c r="AN489" s="488"/>
      <c r="AO489" s="488"/>
      <c r="AP489" s="488"/>
      <c r="AQ489" s="488"/>
      <c r="AR489" s="488"/>
      <c r="AS489" s="488"/>
      <c r="AT489" s="488"/>
      <c r="AU489" s="488"/>
      <c r="AV489" s="488"/>
      <c r="AW489" s="488"/>
      <c r="AX489" s="488"/>
      <c r="AY489" s="488"/>
      <c r="AZ489" s="488"/>
      <c r="BA489" s="488"/>
      <c r="BB489" s="488"/>
      <c r="BC489" s="488"/>
      <c r="BD489" s="488"/>
      <c r="BE489" s="488"/>
      <c r="BF489" s="488"/>
      <c r="BG489" s="488"/>
      <c r="BH489" s="488"/>
      <c r="BI489" s="488"/>
      <c r="BJ489" s="488"/>
      <c r="BK489" s="488"/>
      <c r="BL489" s="488"/>
      <c r="BM489" s="488"/>
      <c r="BN489" s="488"/>
      <c r="BO489" s="488"/>
      <c r="BP489" s="488"/>
      <c r="BQ489" s="488"/>
      <c r="BR489" s="488"/>
      <c r="BS489" s="488"/>
      <c r="BT489" s="488"/>
      <c r="BU489" s="488"/>
      <c r="BV489" s="488"/>
      <c r="BW489" s="488"/>
      <c r="BX489" s="488"/>
      <c r="BY489" s="488"/>
      <c r="BZ489" s="488"/>
      <c r="CA489" s="488"/>
      <c r="CB489" s="488"/>
      <c r="CC489" s="488"/>
      <c r="CD489" s="488"/>
      <c r="CE489" s="488"/>
      <c r="CF489" s="488"/>
      <c r="CG489" s="488"/>
      <c r="CH489" s="488"/>
      <c r="CI489" s="488"/>
      <c r="CJ489" s="488"/>
      <c r="CK489" s="488"/>
      <c r="CL489" s="488"/>
      <c r="CM489" s="488"/>
      <c r="CN489" s="488"/>
      <c r="CO489" s="488"/>
      <c r="CP489" s="488"/>
      <c r="CQ489" s="488"/>
      <c r="CR489" s="488"/>
      <c r="CS489" s="488"/>
      <c r="CT489" s="488"/>
      <c r="CU489" s="488"/>
      <c r="CV489" s="488"/>
      <c r="CW489" s="488"/>
      <c r="CX489" s="488"/>
      <c r="CY489" s="488"/>
      <c r="CZ489" s="488"/>
      <c r="DA489" s="488"/>
      <c r="DB489" s="488"/>
      <c r="DC489" s="488"/>
      <c r="DD489" s="488"/>
      <c r="DE489" s="488"/>
      <c r="DF489" s="488"/>
      <c r="DG489" s="488"/>
      <c r="DH489" s="488"/>
      <c r="DI489" s="488"/>
      <c r="DJ489" s="488"/>
      <c r="DK489" s="488"/>
      <c r="DL489" s="488"/>
      <c r="DM489" s="488"/>
      <c r="DN489" s="488"/>
      <c r="DO489" s="488"/>
      <c r="DP489" s="488"/>
      <c r="DQ489" s="488"/>
      <c r="DR489" s="488"/>
      <c r="DS489" s="488"/>
      <c r="DT489" s="488"/>
      <c r="DU489" s="488"/>
      <c r="DV489" s="488"/>
      <c r="DW489" s="488"/>
      <c r="DX489" s="488"/>
      <c r="DY489" s="488"/>
      <c r="DZ489" s="488"/>
      <c r="EA489" s="488"/>
      <c r="EB489" s="488"/>
      <c r="EC489" s="488"/>
      <c r="ED489" s="488"/>
      <c r="EE489" s="488"/>
      <c r="EF489" s="488"/>
      <c r="EG489" s="488"/>
      <c r="EH489" s="489"/>
    </row>
    <row r="490" spans="1:138" s="490" customFormat="1" ht="18" customHeight="1">
      <c r="A490" s="628">
        <v>482</v>
      </c>
      <c r="B490" s="483" t="s">
        <v>2184</v>
      </c>
      <c r="C490" s="468" t="s">
        <v>648</v>
      </c>
      <c r="D490" s="469">
        <v>5000</v>
      </c>
      <c r="E490" s="381" t="s">
        <v>2197</v>
      </c>
      <c r="F490" s="369" t="s">
        <v>2198</v>
      </c>
      <c r="G490" s="381" t="s">
        <v>2199</v>
      </c>
      <c r="H490" s="470" t="s">
        <v>983</v>
      </c>
      <c r="I490" s="468"/>
      <c r="J490" s="468"/>
      <c r="K490" s="471"/>
      <c r="L490" s="468"/>
      <c r="M490" s="488"/>
      <c r="N490" s="488"/>
      <c r="O490" s="488"/>
      <c r="P490" s="488"/>
      <c r="Q490" s="488"/>
      <c r="R490" s="488"/>
      <c r="S490" s="488"/>
      <c r="T490" s="488"/>
      <c r="U490" s="488"/>
      <c r="V490" s="488"/>
      <c r="W490" s="488"/>
      <c r="X490" s="488"/>
      <c r="Y490" s="488"/>
      <c r="Z490" s="488"/>
      <c r="AA490" s="488"/>
      <c r="AB490" s="488"/>
      <c r="AC490" s="488"/>
      <c r="AD490" s="488"/>
      <c r="AE490" s="488"/>
      <c r="AF490" s="488"/>
      <c r="AG490" s="488"/>
      <c r="AH490" s="488"/>
      <c r="AI490" s="488"/>
      <c r="AJ490" s="488"/>
      <c r="AK490" s="488"/>
      <c r="AL490" s="488"/>
      <c r="AM490" s="488"/>
      <c r="AN490" s="488"/>
      <c r="AO490" s="488"/>
      <c r="AP490" s="488"/>
      <c r="AQ490" s="488"/>
      <c r="AR490" s="488"/>
      <c r="AS490" s="488"/>
      <c r="AT490" s="488"/>
      <c r="AU490" s="488"/>
      <c r="AV490" s="488"/>
      <c r="AW490" s="488"/>
      <c r="AX490" s="488"/>
      <c r="AY490" s="488"/>
      <c r="AZ490" s="488"/>
      <c r="BA490" s="488"/>
      <c r="BB490" s="488"/>
      <c r="BC490" s="488"/>
      <c r="BD490" s="488"/>
      <c r="BE490" s="488"/>
      <c r="BF490" s="488"/>
      <c r="BG490" s="488"/>
      <c r="BH490" s="488"/>
      <c r="BI490" s="488"/>
      <c r="BJ490" s="488"/>
      <c r="BK490" s="488"/>
      <c r="BL490" s="488"/>
      <c r="BM490" s="488"/>
      <c r="BN490" s="488"/>
      <c r="BO490" s="488"/>
      <c r="BP490" s="488"/>
      <c r="BQ490" s="488"/>
      <c r="BR490" s="488"/>
      <c r="BS490" s="488"/>
      <c r="BT490" s="488"/>
      <c r="BU490" s="488"/>
      <c r="BV490" s="488"/>
      <c r="BW490" s="488"/>
      <c r="BX490" s="488"/>
      <c r="BY490" s="488"/>
      <c r="BZ490" s="488"/>
      <c r="CA490" s="488"/>
      <c r="CB490" s="488"/>
      <c r="CC490" s="488"/>
      <c r="CD490" s="488"/>
      <c r="CE490" s="488"/>
      <c r="CF490" s="488"/>
      <c r="CG490" s="488"/>
      <c r="CH490" s="488"/>
      <c r="CI490" s="488"/>
      <c r="CJ490" s="488"/>
      <c r="CK490" s="488"/>
      <c r="CL490" s="488"/>
      <c r="CM490" s="488"/>
      <c r="CN490" s="488"/>
      <c r="CO490" s="488"/>
      <c r="CP490" s="488"/>
      <c r="CQ490" s="488"/>
      <c r="CR490" s="488"/>
      <c r="CS490" s="488"/>
      <c r="CT490" s="488"/>
      <c r="CU490" s="488"/>
      <c r="CV490" s="488"/>
      <c r="CW490" s="488"/>
      <c r="CX490" s="488"/>
      <c r="CY490" s="488"/>
      <c r="CZ490" s="488"/>
      <c r="DA490" s="488"/>
      <c r="DB490" s="488"/>
      <c r="DC490" s="488"/>
      <c r="DD490" s="488"/>
      <c r="DE490" s="488"/>
      <c r="DF490" s="488"/>
      <c r="DG490" s="488"/>
      <c r="DH490" s="488"/>
      <c r="DI490" s="488"/>
      <c r="DJ490" s="488"/>
      <c r="DK490" s="488"/>
      <c r="DL490" s="488"/>
      <c r="DM490" s="488"/>
      <c r="DN490" s="488"/>
      <c r="DO490" s="488"/>
      <c r="DP490" s="488"/>
      <c r="DQ490" s="488"/>
      <c r="DR490" s="488"/>
      <c r="DS490" s="488"/>
      <c r="DT490" s="488"/>
      <c r="DU490" s="488"/>
      <c r="DV490" s="488"/>
      <c r="DW490" s="488"/>
      <c r="DX490" s="488"/>
      <c r="DY490" s="488"/>
      <c r="DZ490" s="488"/>
      <c r="EA490" s="488"/>
      <c r="EB490" s="488"/>
      <c r="EC490" s="488"/>
      <c r="ED490" s="488"/>
      <c r="EE490" s="488"/>
      <c r="EF490" s="488"/>
      <c r="EG490" s="488"/>
      <c r="EH490" s="489"/>
    </row>
    <row r="491" spans="1:138" s="490" customFormat="1" ht="18" customHeight="1">
      <c r="A491" s="628">
        <v>483</v>
      </c>
      <c r="B491" s="483" t="s">
        <v>2184</v>
      </c>
      <c r="C491" s="468" t="s">
        <v>648</v>
      </c>
      <c r="D491" s="469">
        <v>5000</v>
      </c>
      <c r="E491" s="381" t="s">
        <v>2200</v>
      </c>
      <c r="F491" s="369" t="s">
        <v>2201</v>
      </c>
      <c r="G491" s="381" t="s">
        <v>2202</v>
      </c>
      <c r="H491" s="470" t="s">
        <v>983</v>
      </c>
      <c r="I491" s="468"/>
      <c r="J491" s="468"/>
      <c r="K491" s="471"/>
      <c r="L491" s="468"/>
      <c r="M491" s="488"/>
      <c r="N491" s="488"/>
      <c r="O491" s="488"/>
      <c r="P491" s="488"/>
      <c r="Q491" s="488"/>
      <c r="R491" s="488"/>
      <c r="S491" s="488"/>
      <c r="T491" s="488"/>
      <c r="U491" s="488"/>
      <c r="V491" s="488"/>
      <c r="W491" s="488"/>
      <c r="X491" s="488"/>
      <c r="Y491" s="488"/>
      <c r="Z491" s="488"/>
      <c r="AA491" s="488"/>
      <c r="AB491" s="488"/>
      <c r="AC491" s="488"/>
      <c r="AD491" s="488"/>
      <c r="AE491" s="488"/>
      <c r="AF491" s="488"/>
      <c r="AG491" s="488"/>
      <c r="AH491" s="488"/>
      <c r="AI491" s="488"/>
      <c r="AJ491" s="488"/>
      <c r="AK491" s="488"/>
      <c r="AL491" s="488"/>
      <c r="AM491" s="488"/>
      <c r="AN491" s="488"/>
      <c r="AO491" s="488"/>
      <c r="AP491" s="488"/>
      <c r="AQ491" s="488"/>
      <c r="AR491" s="488"/>
      <c r="AS491" s="488"/>
      <c r="AT491" s="488"/>
      <c r="AU491" s="488"/>
      <c r="AV491" s="488"/>
      <c r="AW491" s="488"/>
      <c r="AX491" s="488"/>
      <c r="AY491" s="488"/>
      <c r="AZ491" s="488"/>
      <c r="BA491" s="488"/>
      <c r="BB491" s="488"/>
      <c r="BC491" s="488"/>
      <c r="BD491" s="488"/>
      <c r="BE491" s="488"/>
      <c r="BF491" s="488"/>
      <c r="BG491" s="488"/>
      <c r="BH491" s="488"/>
      <c r="BI491" s="488"/>
      <c r="BJ491" s="488"/>
      <c r="BK491" s="488"/>
      <c r="BL491" s="488"/>
      <c r="BM491" s="488"/>
      <c r="BN491" s="488"/>
      <c r="BO491" s="488"/>
      <c r="BP491" s="488"/>
      <c r="BQ491" s="488"/>
      <c r="BR491" s="488"/>
      <c r="BS491" s="488"/>
      <c r="BT491" s="488"/>
      <c r="BU491" s="488"/>
      <c r="BV491" s="488"/>
      <c r="BW491" s="488"/>
      <c r="BX491" s="488"/>
      <c r="BY491" s="488"/>
      <c r="BZ491" s="488"/>
      <c r="CA491" s="488"/>
      <c r="CB491" s="488"/>
      <c r="CC491" s="488"/>
      <c r="CD491" s="488"/>
      <c r="CE491" s="488"/>
      <c r="CF491" s="488"/>
      <c r="CG491" s="488"/>
      <c r="CH491" s="488"/>
      <c r="CI491" s="488"/>
      <c r="CJ491" s="488"/>
      <c r="CK491" s="488"/>
      <c r="CL491" s="488"/>
      <c r="CM491" s="488"/>
      <c r="CN491" s="488"/>
      <c r="CO491" s="488"/>
      <c r="CP491" s="488"/>
      <c r="CQ491" s="488"/>
      <c r="CR491" s="488"/>
      <c r="CS491" s="488"/>
      <c r="CT491" s="488"/>
      <c r="CU491" s="488"/>
      <c r="CV491" s="488"/>
      <c r="CW491" s="488"/>
      <c r="CX491" s="488"/>
      <c r="CY491" s="488"/>
      <c r="CZ491" s="488"/>
      <c r="DA491" s="488"/>
      <c r="DB491" s="488"/>
      <c r="DC491" s="488"/>
      <c r="DD491" s="488"/>
      <c r="DE491" s="488"/>
      <c r="DF491" s="488"/>
      <c r="DG491" s="488"/>
      <c r="DH491" s="488"/>
      <c r="DI491" s="488"/>
      <c r="DJ491" s="488"/>
      <c r="DK491" s="488"/>
      <c r="DL491" s="488"/>
      <c r="DM491" s="488"/>
      <c r="DN491" s="488"/>
      <c r="DO491" s="488"/>
      <c r="DP491" s="488"/>
      <c r="DQ491" s="488"/>
      <c r="DR491" s="488"/>
      <c r="DS491" s="488"/>
      <c r="DT491" s="488"/>
      <c r="DU491" s="488"/>
      <c r="DV491" s="488"/>
      <c r="DW491" s="488"/>
      <c r="DX491" s="488"/>
      <c r="DY491" s="488"/>
      <c r="DZ491" s="488"/>
      <c r="EA491" s="488"/>
      <c r="EB491" s="488"/>
      <c r="EC491" s="488"/>
      <c r="ED491" s="488"/>
      <c r="EE491" s="488"/>
      <c r="EF491" s="488"/>
      <c r="EG491" s="488"/>
      <c r="EH491" s="489"/>
    </row>
    <row r="492" spans="1:138" s="490" customFormat="1" ht="18" customHeight="1">
      <c r="A492" s="628">
        <v>484</v>
      </c>
      <c r="B492" s="483" t="s">
        <v>2203</v>
      </c>
      <c r="C492" s="468" t="s">
        <v>648</v>
      </c>
      <c r="D492" s="469">
        <v>5000</v>
      </c>
      <c r="E492" s="381" t="s">
        <v>2204</v>
      </c>
      <c r="F492" s="369" t="s">
        <v>2205</v>
      </c>
      <c r="G492" s="381" t="s">
        <v>2206</v>
      </c>
      <c r="H492" s="470" t="s">
        <v>1001</v>
      </c>
      <c r="I492" s="468"/>
      <c r="J492" s="468"/>
      <c r="K492" s="471"/>
      <c r="L492" s="468"/>
      <c r="M492" s="488"/>
      <c r="N492" s="488"/>
      <c r="O492" s="488"/>
      <c r="P492" s="488"/>
      <c r="Q492" s="488"/>
      <c r="R492" s="488"/>
      <c r="S492" s="488"/>
      <c r="T492" s="488"/>
      <c r="U492" s="488"/>
      <c r="V492" s="488"/>
      <c r="W492" s="488"/>
      <c r="X492" s="488"/>
      <c r="Y492" s="488"/>
      <c r="Z492" s="488"/>
      <c r="AA492" s="488"/>
      <c r="AB492" s="488"/>
      <c r="AC492" s="488"/>
      <c r="AD492" s="488"/>
      <c r="AE492" s="488"/>
      <c r="AF492" s="488"/>
      <c r="AG492" s="488"/>
      <c r="AH492" s="488"/>
      <c r="AI492" s="488"/>
      <c r="AJ492" s="488"/>
      <c r="AK492" s="488"/>
      <c r="AL492" s="488"/>
      <c r="AM492" s="488"/>
      <c r="AN492" s="488"/>
      <c r="AO492" s="488"/>
      <c r="AP492" s="488"/>
      <c r="AQ492" s="488"/>
      <c r="AR492" s="488"/>
      <c r="AS492" s="488"/>
      <c r="AT492" s="488"/>
      <c r="AU492" s="488"/>
      <c r="AV492" s="488"/>
      <c r="AW492" s="488"/>
      <c r="AX492" s="488"/>
      <c r="AY492" s="488"/>
      <c r="AZ492" s="488"/>
      <c r="BA492" s="488"/>
      <c r="BB492" s="488"/>
      <c r="BC492" s="488"/>
      <c r="BD492" s="488"/>
      <c r="BE492" s="488"/>
      <c r="BF492" s="488"/>
      <c r="BG492" s="488"/>
      <c r="BH492" s="488"/>
      <c r="BI492" s="488"/>
      <c r="BJ492" s="488"/>
      <c r="BK492" s="488"/>
      <c r="BL492" s="488"/>
      <c r="BM492" s="488"/>
      <c r="BN492" s="488"/>
      <c r="BO492" s="488"/>
      <c r="BP492" s="488"/>
      <c r="BQ492" s="488"/>
      <c r="BR492" s="488"/>
      <c r="BS492" s="488"/>
      <c r="BT492" s="488"/>
      <c r="BU492" s="488"/>
      <c r="BV492" s="488"/>
      <c r="BW492" s="488"/>
      <c r="BX492" s="488"/>
      <c r="BY492" s="488"/>
      <c r="BZ492" s="488"/>
      <c r="CA492" s="488"/>
      <c r="CB492" s="488"/>
      <c r="CC492" s="488"/>
      <c r="CD492" s="488"/>
      <c r="CE492" s="488"/>
      <c r="CF492" s="488"/>
      <c r="CG492" s="488"/>
      <c r="CH492" s="488"/>
      <c r="CI492" s="488"/>
      <c r="CJ492" s="488"/>
      <c r="CK492" s="488"/>
      <c r="CL492" s="488"/>
      <c r="CM492" s="488"/>
      <c r="CN492" s="488"/>
      <c r="CO492" s="488"/>
      <c r="CP492" s="488"/>
      <c r="CQ492" s="488"/>
      <c r="CR492" s="488"/>
      <c r="CS492" s="488"/>
      <c r="CT492" s="488"/>
      <c r="CU492" s="488"/>
      <c r="CV492" s="488"/>
      <c r="CW492" s="488"/>
      <c r="CX492" s="488"/>
      <c r="CY492" s="488"/>
      <c r="CZ492" s="488"/>
      <c r="DA492" s="488"/>
      <c r="DB492" s="488"/>
      <c r="DC492" s="488"/>
      <c r="DD492" s="488"/>
      <c r="DE492" s="488"/>
      <c r="DF492" s="488"/>
      <c r="DG492" s="488"/>
      <c r="DH492" s="488"/>
      <c r="DI492" s="488"/>
      <c r="DJ492" s="488"/>
      <c r="DK492" s="488"/>
      <c r="DL492" s="488"/>
      <c r="DM492" s="488"/>
      <c r="DN492" s="488"/>
      <c r="DO492" s="488"/>
      <c r="DP492" s="488"/>
      <c r="DQ492" s="488"/>
      <c r="DR492" s="488"/>
      <c r="DS492" s="488"/>
      <c r="DT492" s="488"/>
      <c r="DU492" s="488"/>
      <c r="DV492" s="488"/>
      <c r="DW492" s="488"/>
      <c r="DX492" s="488"/>
      <c r="DY492" s="488"/>
      <c r="DZ492" s="488"/>
      <c r="EA492" s="488"/>
      <c r="EB492" s="488"/>
      <c r="EC492" s="488"/>
      <c r="ED492" s="488"/>
      <c r="EE492" s="488"/>
      <c r="EF492" s="488"/>
      <c r="EG492" s="488"/>
      <c r="EH492" s="489"/>
    </row>
    <row r="493" spans="1:138" s="490" customFormat="1" ht="18" customHeight="1">
      <c r="A493" s="628">
        <v>485</v>
      </c>
      <c r="B493" s="483" t="s">
        <v>2203</v>
      </c>
      <c r="C493" s="468" t="s">
        <v>648</v>
      </c>
      <c r="D493" s="469">
        <v>1400</v>
      </c>
      <c r="E493" s="381" t="s">
        <v>2207</v>
      </c>
      <c r="F493" s="369" t="s">
        <v>2061</v>
      </c>
      <c r="G493" s="381" t="s">
        <v>2062</v>
      </c>
      <c r="H493" s="470" t="s">
        <v>979</v>
      </c>
      <c r="I493" s="468"/>
      <c r="J493" s="468"/>
      <c r="K493" s="471"/>
      <c r="L493" s="468"/>
      <c r="M493" s="488"/>
      <c r="N493" s="488"/>
      <c r="O493" s="488"/>
      <c r="P493" s="488"/>
      <c r="Q493" s="488"/>
      <c r="R493" s="488"/>
      <c r="S493" s="488"/>
      <c r="T493" s="488"/>
      <c r="U493" s="488"/>
      <c r="V493" s="488"/>
      <c r="W493" s="488"/>
      <c r="X493" s="488"/>
      <c r="Y493" s="488"/>
      <c r="Z493" s="488"/>
      <c r="AA493" s="488"/>
      <c r="AB493" s="488"/>
      <c r="AC493" s="488"/>
      <c r="AD493" s="488"/>
      <c r="AE493" s="488"/>
      <c r="AF493" s="488"/>
      <c r="AG493" s="488"/>
      <c r="AH493" s="488"/>
      <c r="AI493" s="488"/>
      <c r="AJ493" s="488"/>
      <c r="AK493" s="488"/>
      <c r="AL493" s="488"/>
      <c r="AM493" s="488"/>
      <c r="AN493" s="488"/>
      <c r="AO493" s="488"/>
      <c r="AP493" s="488"/>
      <c r="AQ493" s="488"/>
      <c r="AR493" s="488"/>
      <c r="AS493" s="488"/>
      <c r="AT493" s="488"/>
      <c r="AU493" s="488"/>
      <c r="AV493" s="488"/>
      <c r="AW493" s="488"/>
      <c r="AX493" s="488"/>
      <c r="AY493" s="488"/>
      <c r="AZ493" s="488"/>
      <c r="BA493" s="488"/>
      <c r="BB493" s="488"/>
      <c r="BC493" s="488"/>
      <c r="BD493" s="488"/>
      <c r="BE493" s="488"/>
      <c r="BF493" s="488"/>
      <c r="BG493" s="488"/>
      <c r="BH493" s="488"/>
      <c r="BI493" s="488"/>
      <c r="BJ493" s="488"/>
      <c r="BK493" s="488"/>
      <c r="BL493" s="488"/>
      <c r="BM493" s="488"/>
      <c r="BN493" s="488"/>
      <c r="BO493" s="488"/>
      <c r="BP493" s="488"/>
      <c r="BQ493" s="488"/>
      <c r="BR493" s="488"/>
      <c r="BS493" s="488"/>
      <c r="BT493" s="488"/>
      <c r="BU493" s="488"/>
      <c r="BV493" s="488"/>
      <c r="BW493" s="488"/>
      <c r="BX493" s="488"/>
      <c r="BY493" s="488"/>
      <c r="BZ493" s="488"/>
      <c r="CA493" s="488"/>
      <c r="CB493" s="488"/>
      <c r="CC493" s="488"/>
      <c r="CD493" s="488"/>
      <c r="CE493" s="488"/>
      <c r="CF493" s="488"/>
      <c r="CG493" s="488"/>
      <c r="CH493" s="488"/>
      <c r="CI493" s="488"/>
      <c r="CJ493" s="488"/>
      <c r="CK493" s="488"/>
      <c r="CL493" s="488"/>
      <c r="CM493" s="488"/>
      <c r="CN493" s="488"/>
      <c r="CO493" s="488"/>
      <c r="CP493" s="488"/>
      <c r="CQ493" s="488"/>
      <c r="CR493" s="488"/>
      <c r="CS493" s="488"/>
      <c r="CT493" s="488"/>
      <c r="CU493" s="488"/>
      <c r="CV493" s="488"/>
      <c r="CW493" s="488"/>
      <c r="CX493" s="488"/>
      <c r="CY493" s="488"/>
      <c r="CZ493" s="488"/>
      <c r="DA493" s="488"/>
      <c r="DB493" s="488"/>
      <c r="DC493" s="488"/>
      <c r="DD493" s="488"/>
      <c r="DE493" s="488"/>
      <c r="DF493" s="488"/>
      <c r="DG493" s="488"/>
      <c r="DH493" s="488"/>
      <c r="DI493" s="488"/>
      <c r="DJ493" s="488"/>
      <c r="DK493" s="488"/>
      <c r="DL493" s="488"/>
      <c r="DM493" s="488"/>
      <c r="DN493" s="488"/>
      <c r="DO493" s="488"/>
      <c r="DP493" s="488"/>
      <c r="DQ493" s="488"/>
      <c r="DR493" s="488"/>
      <c r="DS493" s="488"/>
      <c r="DT493" s="488"/>
      <c r="DU493" s="488"/>
      <c r="DV493" s="488"/>
      <c r="DW493" s="488"/>
      <c r="DX493" s="488"/>
      <c r="DY493" s="488"/>
      <c r="DZ493" s="488"/>
      <c r="EA493" s="488"/>
      <c r="EB493" s="488"/>
      <c r="EC493" s="488"/>
      <c r="ED493" s="488"/>
      <c r="EE493" s="488"/>
      <c r="EF493" s="488"/>
      <c r="EG493" s="488"/>
      <c r="EH493" s="489"/>
    </row>
    <row r="494" spans="1:138" s="490" customFormat="1" ht="18" customHeight="1">
      <c r="A494" s="628">
        <v>486</v>
      </c>
      <c r="B494" s="483" t="s">
        <v>2203</v>
      </c>
      <c r="C494" s="468" t="s">
        <v>648</v>
      </c>
      <c r="D494" s="469">
        <v>2000</v>
      </c>
      <c r="E494" s="381" t="s">
        <v>2208</v>
      </c>
      <c r="F494" s="369" t="s">
        <v>2209</v>
      </c>
      <c r="G494" s="381" t="s">
        <v>2210</v>
      </c>
      <c r="H494" s="470" t="s">
        <v>979</v>
      </c>
      <c r="I494" s="468"/>
      <c r="J494" s="468"/>
      <c r="K494" s="471"/>
      <c r="L494" s="468"/>
      <c r="M494" s="488"/>
      <c r="N494" s="488"/>
      <c r="O494" s="488"/>
      <c r="P494" s="488"/>
      <c r="Q494" s="488"/>
      <c r="R494" s="488"/>
      <c r="S494" s="488"/>
      <c r="T494" s="488"/>
      <c r="U494" s="488"/>
      <c r="V494" s="488"/>
      <c r="W494" s="488"/>
      <c r="X494" s="488"/>
      <c r="Y494" s="488"/>
      <c r="Z494" s="488"/>
      <c r="AA494" s="488"/>
      <c r="AB494" s="488"/>
      <c r="AC494" s="488"/>
      <c r="AD494" s="488"/>
      <c r="AE494" s="488"/>
      <c r="AF494" s="488"/>
      <c r="AG494" s="488"/>
      <c r="AH494" s="488"/>
      <c r="AI494" s="488"/>
      <c r="AJ494" s="488"/>
      <c r="AK494" s="488"/>
      <c r="AL494" s="488"/>
      <c r="AM494" s="488"/>
      <c r="AN494" s="488"/>
      <c r="AO494" s="488"/>
      <c r="AP494" s="488"/>
      <c r="AQ494" s="488"/>
      <c r="AR494" s="488"/>
      <c r="AS494" s="488"/>
      <c r="AT494" s="488"/>
      <c r="AU494" s="488"/>
      <c r="AV494" s="488"/>
      <c r="AW494" s="488"/>
      <c r="AX494" s="488"/>
      <c r="AY494" s="488"/>
      <c r="AZ494" s="488"/>
      <c r="BA494" s="488"/>
      <c r="BB494" s="488"/>
      <c r="BC494" s="488"/>
      <c r="BD494" s="488"/>
      <c r="BE494" s="488"/>
      <c r="BF494" s="488"/>
      <c r="BG494" s="488"/>
      <c r="BH494" s="488"/>
      <c r="BI494" s="488"/>
      <c r="BJ494" s="488"/>
      <c r="BK494" s="488"/>
      <c r="BL494" s="488"/>
      <c r="BM494" s="488"/>
      <c r="BN494" s="488"/>
      <c r="BO494" s="488"/>
      <c r="BP494" s="488"/>
      <c r="BQ494" s="488"/>
      <c r="BR494" s="488"/>
      <c r="BS494" s="488"/>
      <c r="BT494" s="488"/>
      <c r="BU494" s="488"/>
      <c r="BV494" s="488"/>
      <c r="BW494" s="488"/>
      <c r="BX494" s="488"/>
      <c r="BY494" s="488"/>
      <c r="BZ494" s="488"/>
      <c r="CA494" s="488"/>
      <c r="CB494" s="488"/>
      <c r="CC494" s="488"/>
      <c r="CD494" s="488"/>
      <c r="CE494" s="488"/>
      <c r="CF494" s="488"/>
      <c r="CG494" s="488"/>
      <c r="CH494" s="488"/>
      <c r="CI494" s="488"/>
      <c r="CJ494" s="488"/>
      <c r="CK494" s="488"/>
      <c r="CL494" s="488"/>
      <c r="CM494" s="488"/>
      <c r="CN494" s="488"/>
      <c r="CO494" s="488"/>
      <c r="CP494" s="488"/>
      <c r="CQ494" s="488"/>
      <c r="CR494" s="488"/>
      <c r="CS494" s="488"/>
      <c r="CT494" s="488"/>
      <c r="CU494" s="488"/>
      <c r="CV494" s="488"/>
      <c r="CW494" s="488"/>
      <c r="CX494" s="488"/>
      <c r="CY494" s="488"/>
      <c r="CZ494" s="488"/>
      <c r="DA494" s="488"/>
      <c r="DB494" s="488"/>
      <c r="DC494" s="488"/>
      <c r="DD494" s="488"/>
      <c r="DE494" s="488"/>
      <c r="DF494" s="488"/>
      <c r="DG494" s="488"/>
      <c r="DH494" s="488"/>
      <c r="DI494" s="488"/>
      <c r="DJ494" s="488"/>
      <c r="DK494" s="488"/>
      <c r="DL494" s="488"/>
      <c r="DM494" s="488"/>
      <c r="DN494" s="488"/>
      <c r="DO494" s="488"/>
      <c r="DP494" s="488"/>
      <c r="DQ494" s="488"/>
      <c r="DR494" s="488"/>
      <c r="DS494" s="488"/>
      <c r="DT494" s="488"/>
      <c r="DU494" s="488"/>
      <c r="DV494" s="488"/>
      <c r="DW494" s="488"/>
      <c r="DX494" s="488"/>
      <c r="DY494" s="488"/>
      <c r="DZ494" s="488"/>
      <c r="EA494" s="488"/>
      <c r="EB494" s="488"/>
      <c r="EC494" s="488"/>
      <c r="ED494" s="488"/>
      <c r="EE494" s="488"/>
      <c r="EF494" s="488"/>
      <c r="EG494" s="488"/>
      <c r="EH494" s="489"/>
    </row>
    <row r="495" spans="1:138" s="490" customFormat="1" ht="18" customHeight="1">
      <c r="A495" s="628">
        <v>487</v>
      </c>
      <c r="B495" s="483" t="s">
        <v>2203</v>
      </c>
      <c r="C495" s="468" t="s">
        <v>648</v>
      </c>
      <c r="D495" s="469">
        <v>10000</v>
      </c>
      <c r="E495" s="381" t="s">
        <v>2211</v>
      </c>
      <c r="F495" s="369" t="s">
        <v>2212</v>
      </c>
      <c r="G495" s="381" t="s">
        <v>2213</v>
      </c>
      <c r="H495" s="470" t="s">
        <v>983</v>
      </c>
      <c r="I495" s="468"/>
      <c r="J495" s="468"/>
      <c r="K495" s="471"/>
      <c r="L495" s="468"/>
      <c r="M495" s="488"/>
      <c r="N495" s="488"/>
      <c r="O495" s="488"/>
      <c r="P495" s="488"/>
      <c r="Q495" s="488"/>
      <c r="R495" s="488"/>
      <c r="S495" s="488"/>
      <c r="T495" s="488"/>
      <c r="U495" s="488"/>
      <c r="V495" s="488"/>
      <c r="W495" s="488"/>
      <c r="X495" s="488"/>
      <c r="Y495" s="488"/>
      <c r="Z495" s="488"/>
      <c r="AA495" s="488"/>
      <c r="AB495" s="488"/>
      <c r="AC495" s="488"/>
      <c r="AD495" s="488"/>
      <c r="AE495" s="488"/>
      <c r="AF495" s="488"/>
      <c r="AG495" s="488"/>
      <c r="AH495" s="488"/>
      <c r="AI495" s="488"/>
      <c r="AJ495" s="488"/>
      <c r="AK495" s="488"/>
      <c r="AL495" s="488"/>
      <c r="AM495" s="488"/>
      <c r="AN495" s="488"/>
      <c r="AO495" s="488"/>
      <c r="AP495" s="488"/>
      <c r="AQ495" s="488"/>
      <c r="AR495" s="488"/>
      <c r="AS495" s="488"/>
      <c r="AT495" s="488"/>
      <c r="AU495" s="488"/>
      <c r="AV495" s="488"/>
      <c r="AW495" s="488"/>
      <c r="AX495" s="488"/>
      <c r="AY495" s="488"/>
      <c r="AZ495" s="488"/>
      <c r="BA495" s="488"/>
      <c r="BB495" s="488"/>
      <c r="BC495" s="488"/>
      <c r="BD495" s="488"/>
      <c r="BE495" s="488"/>
      <c r="BF495" s="488"/>
      <c r="BG495" s="488"/>
      <c r="BH495" s="488"/>
      <c r="BI495" s="488"/>
      <c r="BJ495" s="488"/>
      <c r="BK495" s="488"/>
      <c r="BL495" s="488"/>
      <c r="BM495" s="488"/>
      <c r="BN495" s="488"/>
      <c r="BO495" s="488"/>
      <c r="BP495" s="488"/>
      <c r="BQ495" s="488"/>
      <c r="BR495" s="488"/>
      <c r="BS495" s="488"/>
      <c r="BT495" s="488"/>
      <c r="BU495" s="488"/>
      <c r="BV495" s="488"/>
      <c r="BW495" s="488"/>
      <c r="BX495" s="488"/>
      <c r="BY495" s="488"/>
      <c r="BZ495" s="488"/>
      <c r="CA495" s="488"/>
      <c r="CB495" s="488"/>
      <c r="CC495" s="488"/>
      <c r="CD495" s="488"/>
      <c r="CE495" s="488"/>
      <c r="CF495" s="488"/>
      <c r="CG495" s="488"/>
      <c r="CH495" s="488"/>
      <c r="CI495" s="488"/>
      <c r="CJ495" s="488"/>
      <c r="CK495" s="488"/>
      <c r="CL495" s="488"/>
      <c r="CM495" s="488"/>
      <c r="CN495" s="488"/>
      <c r="CO495" s="488"/>
      <c r="CP495" s="488"/>
      <c r="CQ495" s="488"/>
      <c r="CR495" s="488"/>
      <c r="CS495" s="488"/>
      <c r="CT495" s="488"/>
      <c r="CU495" s="488"/>
      <c r="CV495" s="488"/>
      <c r="CW495" s="488"/>
      <c r="CX495" s="488"/>
      <c r="CY495" s="488"/>
      <c r="CZ495" s="488"/>
      <c r="DA495" s="488"/>
      <c r="DB495" s="488"/>
      <c r="DC495" s="488"/>
      <c r="DD495" s="488"/>
      <c r="DE495" s="488"/>
      <c r="DF495" s="488"/>
      <c r="DG495" s="488"/>
      <c r="DH495" s="488"/>
      <c r="DI495" s="488"/>
      <c r="DJ495" s="488"/>
      <c r="DK495" s="488"/>
      <c r="DL495" s="488"/>
      <c r="DM495" s="488"/>
      <c r="DN495" s="488"/>
      <c r="DO495" s="488"/>
      <c r="DP495" s="488"/>
      <c r="DQ495" s="488"/>
      <c r="DR495" s="488"/>
      <c r="DS495" s="488"/>
      <c r="DT495" s="488"/>
      <c r="DU495" s="488"/>
      <c r="DV495" s="488"/>
      <c r="DW495" s="488"/>
      <c r="DX495" s="488"/>
      <c r="DY495" s="488"/>
      <c r="DZ495" s="488"/>
      <c r="EA495" s="488"/>
      <c r="EB495" s="488"/>
      <c r="EC495" s="488"/>
      <c r="ED495" s="488"/>
      <c r="EE495" s="488"/>
      <c r="EF495" s="488"/>
      <c r="EG495" s="488"/>
      <c r="EH495" s="489"/>
    </row>
    <row r="496" spans="1:138" s="490" customFormat="1" ht="18" customHeight="1">
      <c r="A496" s="628">
        <v>488</v>
      </c>
      <c r="B496" s="483" t="s">
        <v>2203</v>
      </c>
      <c r="C496" s="468" t="s">
        <v>648</v>
      </c>
      <c r="D496" s="469">
        <v>3500</v>
      </c>
      <c r="E496" s="381" t="s">
        <v>2214</v>
      </c>
      <c r="F496" s="369" t="s">
        <v>2215</v>
      </c>
      <c r="G496" s="381" t="s">
        <v>2216</v>
      </c>
      <c r="H496" s="470" t="s">
        <v>979</v>
      </c>
      <c r="I496" s="468"/>
      <c r="J496" s="468"/>
      <c r="K496" s="471"/>
      <c r="L496" s="468"/>
      <c r="M496" s="488"/>
      <c r="N496" s="488"/>
      <c r="O496" s="488"/>
      <c r="P496" s="488"/>
      <c r="Q496" s="488"/>
      <c r="R496" s="488"/>
      <c r="S496" s="488"/>
      <c r="T496" s="488"/>
      <c r="U496" s="488"/>
      <c r="V496" s="488"/>
      <c r="W496" s="488"/>
      <c r="X496" s="488"/>
      <c r="Y496" s="488"/>
      <c r="Z496" s="488"/>
      <c r="AA496" s="488"/>
      <c r="AB496" s="488"/>
      <c r="AC496" s="488"/>
      <c r="AD496" s="488"/>
      <c r="AE496" s="488"/>
      <c r="AF496" s="488"/>
      <c r="AG496" s="488"/>
      <c r="AH496" s="488"/>
      <c r="AI496" s="488"/>
      <c r="AJ496" s="488"/>
      <c r="AK496" s="488"/>
      <c r="AL496" s="488"/>
      <c r="AM496" s="488"/>
      <c r="AN496" s="488"/>
      <c r="AO496" s="488"/>
      <c r="AP496" s="488"/>
      <c r="AQ496" s="488"/>
      <c r="AR496" s="488"/>
      <c r="AS496" s="488"/>
      <c r="AT496" s="488"/>
      <c r="AU496" s="488"/>
      <c r="AV496" s="488"/>
      <c r="AW496" s="488"/>
      <c r="AX496" s="488"/>
      <c r="AY496" s="488"/>
      <c r="AZ496" s="488"/>
      <c r="BA496" s="488"/>
      <c r="BB496" s="488"/>
      <c r="BC496" s="488"/>
      <c r="BD496" s="488"/>
      <c r="BE496" s="488"/>
      <c r="BF496" s="488"/>
      <c r="BG496" s="488"/>
      <c r="BH496" s="488"/>
      <c r="BI496" s="488"/>
      <c r="BJ496" s="488"/>
      <c r="BK496" s="488"/>
      <c r="BL496" s="488"/>
      <c r="BM496" s="488"/>
      <c r="BN496" s="488"/>
      <c r="BO496" s="488"/>
      <c r="BP496" s="488"/>
      <c r="BQ496" s="488"/>
      <c r="BR496" s="488"/>
      <c r="BS496" s="488"/>
      <c r="BT496" s="488"/>
      <c r="BU496" s="488"/>
      <c r="BV496" s="488"/>
      <c r="BW496" s="488"/>
      <c r="BX496" s="488"/>
      <c r="BY496" s="488"/>
      <c r="BZ496" s="488"/>
      <c r="CA496" s="488"/>
      <c r="CB496" s="488"/>
      <c r="CC496" s="488"/>
      <c r="CD496" s="488"/>
      <c r="CE496" s="488"/>
      <c r="CF496" s="488"/>
      <c r="CG496" s="488"/>
      <c r="CH496" s="488"/>
      <c r="CI496" s="488"/>
      <c r="CJ496" s="488"/>
      <c r="CK496" s="488"/>
      <c r="CL496" s="488"/>
      <c r="CM496" s="488"/>
      <c r="CN496" s="488"/>
      <c r="CO496" s="488"/>
      <c r="CP496" s="488"/>
      <c r="CQ496" s="488"/>
      <c r="CR496" s="488"/>
      <c r="CS496" s="488"/>
      <c r="CT496" s="488"/>
      <c r="CU496" s="488"/>
      <c r="CV496" s="488"/>
      <c r="CW496" s="488"/>
      <c r="CX496" s="488"/>
      <c r="CY496" s="488"/>
      <c r="CZ496" s="488"/>
      <c r="DA496" s="488"/>
      <c r="DB496" s="488"/>
      <c r="DC496" s="488"/>
      <c r="DD496" s="488"/>
      <c r="DE496" s="488"/>
      <c r="DF496" s="488"/>
      <c r="DG496" s="488"/>
      <c r="DH496" s="488"/>
      <c r="DI496" s="488"/>
      <c r="DJ496" s="488"/>
      <c r="DK496" s="488"/>
      <c r="DL496" s="488"/>
      <c r="DM496" s="488"/>
      <c r="DN496" s="488"/>
      <c r="DO496" s="488"/>
      <c r="DP496" s="488"/>
      <c r="DQ496" s="488"/>
      <c r="DR496" s="488"/>
      <c r="DS496" s="488"/>
      <c r="DT496" s="488"/>
      <c r="DU496" s="488"/>
      <c r="DV496" s="488"/>
      <c r="DW496" s="488"/>
      <c r="DX496" s="488"/>
      <c r="DY496" s="488"/>
      <c r="DZ496" s="488"/>
      <c r="EA496" s="488"/>
      <c r="EB496" s="488"/>
      <c r="EC496" s="488"/>
      <c r="ED496" s="488"/>
      <c r="EE496" s="488"/>
      <c r="EF496" s="488"/>
      <c r="EG496" s="488"/>
      <c r="EH496" s="489"/>
    </row>
    <row r="497" spans="1:138" s="490" customFormat="1" ht="18" customHeight="1">
      <c r="A497" s="628">
        <v>489</v>
      </c>
      <c r="B497" s="483" t="s">
        <v>2203</v>
      </c>
      <c r="C497" s="468" t="s">
        <v>648</v>
      </c>
      <c r="D497" s="469">
        <v>3000</v>
      </c>
      <c r="E497" s="381" t="s">
        <v>2217</v>
      </c>
      <c r="F497" s="369" t="s">
        <v>2218</v>
      </c>
      <c r="G497" s="381" t="s">
        <v>2219</v>
      </c>
      <c r="H497" s="470" t="s">
        <v>979</v>
      </c>
      <c r="I497" s="468"/>
      <c r="J497" s="468"/>
      <c r="K497" s="471"/>
      <c r="L497" s="468"/>
      <c r="M497" s="488"/>
      <c r="N497" s="488"/>
      <c r="O497" s="488"/>
      <c r="P497" s="488"/>
      <c r="Q497" s="488"/>
      <c r="R497" s="488"/>
      <c r="S497" s="488"/>
      <c r="T497" s="488"/>
      <c r="U497" s="488"/>
      <c r="V497" s="488"/>
      <c r="W497" s="488"/>
      <c r="X497" s="488"/>
      <c r="Y497" s="488"/>
      <c r="Z497" s="488"/>
      <c r="AA497" s="488"/>
      <c r="AB497" s="488"/>
      <c r="AC497" s="488"/>
      <c r="AD497" s="488"/>
      <c r="AE497" s="488"/>
      <c r="AF497" s="488"/>
      <c r="AG497" s="488"/>
      <c r="AH497" s="488"/>
      <c r="AI497" s="488"/>
      <c r="AJ497" s="488"/>
      <c r="AK497" s="488"/>
      <c r="AL497" s="488"/>
      <c r="AM497" s="488"/>
      <c r="AN497" s="488"/>
      <c r="AO497" s="488"/>
      <c r="AP497" s="488"/>
      <c r="AQ497" s="488"/>
      <c r="AR497" s="488"/>
      <c r="AS497" s="488"/>
      <c r="AT497" s="488"/>
      <c r="AU497" s="488"/>
      <c r="AV497" s="488"/>
      <c r="AW497" s="488"/>
      <c r="AX497" s="488"/>
      <c r="AY497" s="488"/>
      <c r="AZ497" s="488"/>
      <c r="BA497" s="488"/>
      <c r="BB497" s="488"/>
      <c r="BC497" s="488"/>
      <c r="BD497" s="488"/>
      <c r="BE497" s="488"/>
      <c r="BF497" s="488"/>
      <c r="BG497" s="488"/>
      <c r="BH497" s="488"/>
      <c r="BI497" s="488"/>
      <c r="BJ497" s="488"/>
      <c r="BK497" s="488"/>
      <c r="BL497" s="488"/>
      <c r="BM497" s="488"/>
      <c r="BN497" s="488"/>
      <c r="BO497" s="488"/>
      <c r="BP497" s="488"/>
      <c r="BQ497" s="488"/>
      <c r="BR497" s="488"/>
      <c r="BS497" s="488"/>
      <c r="BT497" s="488"/>
      <c r="BU497" s="488"/>
      <c r="BV497" s="488"/>
      <c r="BW497" s="488"/>
      <c r="BX497" s="488"/>
      <c r="BY497" s="488"/>
      <c r="BZ497" s="488"/>
      <c r="CA497" s="488"/>
      <c r="CB497" s="488"/>
      <c r="CC497" s="488"/>
      <c r="CD497" s="488"/>
      <c r="CE497" s="488"/>
      <c r="CF497" s="488"/>
      <c r="CG497" s="488"/>
      <c r="CH497" s="488"/>
      <c r="CI497" s="488"/>
      <c r="CJ497" s="488"/>
      <c r="CK497" s="488"/>
      <c r="CL497" s="488"/>
      <c r="CM497" s="488"/>
      <c r="CN497" s="488"/>
      <c r="CO497" s="488"/>
      <c r="CP497" s="488"/>
      <c r="CQ497" s="488"/>
      <c r="CR497" s="488"/>
      <c r="CS497" s="488"/>
      <c r="CT497" s="488"/>
      <c r="CU497" s="488"/>
      <c r="CV497" s="488"/>
      <c r="CW497" s="488"/>
      <c r="CX497" s="488"/>
      <c r="CY497" s="488"/>
      <c r="CZ497" s="488"/>
      <c r="DA497" s="488"/>
      <c r="DB497" s="488"/>
      <c r="DC497" s="488"/>
      <c r="DD497" s="488"/>
      <c r="DE497" s="488"/>
      <c r="DF497" s="488"/>
      <c r="DG497" s="488"/>
      <c r="DH497" s="488"/>
      <c r="DI497" s="488"/>
      <c r="DJ497" s="488"/>
      <c r="DK497" s="488"/>
      <c r="DL497" s="488"/>
      <c r="DM497" s="488"/>
      <c r="DN497" s="488"/>
      <c r="DO497" s="488"/>
      <c r="DP497" s="488"/>
      <c r="DQ497" s="488"/>
      <c r="DR497" s="488"/>
      <c r="DS497" s="488"/>
      <c r="DT497" s="488"/>
      <c r="DU497" s="488"/>
      <c r="DV497" s="488"/>
      <c r="DW497" s="488"/>
      <c r="DX497" s="488"/>
      <c r="DY497" s="488"/>
      <c r="DZ497" s="488"/>
      <c r="EA497" s="488"/>
      <c r="EB497" s="488"/>
      <c r="EC497" s="488"/>
      <c r="ED497" s="488"/>
      <c r="EE497" s="488"/>
      <c r="EF497" s="488"/>
      <c r="EG497" s="488"/>
      <c r="EH497" s="489"/>
    </row>
    <row r="498" spans="1:138" s="490" customFormat="1" ht="18" customHeight="1">
      <c r="A498" s="628">
        <v>490</v>
      </c>
      <c r="B498" s="483" t="s">
        <v>2203</v>
      </c>
      <c r="C498" s="468" t="s">
        <v>648</v>
      </c>
      <c r="D498" s="469">
        <v>10000</v>
      </c>
      <c r="E498" s="381" t="s">
        <v>2220</v>
      </c>
      <c r="F498" s="369" t="s">
        <v>2221</v>
      </c>
      <c r="G498" s="381" t="s">
        <v>2222</v>
      </c>
      <c r="H498" s="470" t="s">
        <v>983</v>
      </c>
      <c r="I498" s="468"/>
      <c r="J498" s="468"/>
      <c r="K498" s="471"/>
      <c r="L498" s="468"/>
      <c r="M498" s="488"/>
      <c r="N498" s="488"/>
      <c r="O498" s="488"/>
      <c r="P498" s="488"/>
      <c r="Q498" s="488"/>
      <c r="R498" s="488"/>
      <c r="S498" s="488"/>
      <c r="T498" s="488"/>
      <c r="U498" s="488"/>
      <c r="V498" s="488"/>
      <c r="W498" s="488"/>
      <c r="X498" s="488"/>
      <c r="Y498" s="488"/>
      <c r="Z498" s="488"/>
      <c r="AA498" s="488"/>
      <c r="AB498" s="488"/>
      <c r="AC498" s="488"/>
      <c r="AD498" s="488"/>
      <c r="AE498" s="488"/>
      <c r="AF498" s="488"/>
      <c r="AG498" s="488"/>
      <c r="AH498" s="488"/>
      <c r="AI498" s="488"/>
      <c r="AJ498" s="488"/>
      <c r="AK498" s="488"/>
      <c r="AL498" s="488"/>
      <c r="AM498" s="488"/>
      <c r="AN498" s="488"/>
      <c r="AO498" s="488"/>
      <c r="AP498" s="488"/>
      <c r="AQ498" s="488"/>
      <c r="AR498" s="488"/>
      <c r="AS498" s="488"/>
      <c r="AT498" s="488"/>
      <c r="AU498" s="488"/>
      <c r="AV498" s="488"/>
      <c r="AW498" s="488"/>
      <c r="AX498" s="488"/>
      <c r="AY498" s="488"/>
      <c r="AZ498" s="488"/>
      <c r="BA498" s="488"/>
      <c r="BB498" s="488"/>
      <c r="BC498" s="488"/>
      <c r="BD498" s="488"/>
      <c r="BE498" s="488"/>
      <c r="BF498" s="488"/>
      <c r="BG498" s="488"/>
      <c r="BH498" s="488"/>
      <c r="BI498" s="488"/>
      <c r="BJ498" s="488"/>
      <c r="BK498" s="488"/>
      <c r="BL498" s="488"/>
      <c r="BM498" s="488"/>
      <c r="BN498" s="488"/>
      <c r="BO498" s="488"/>
      <c r="BP498" s="488"/>
      <c r="BQ498" s="488"/>
      <c r="BR498" s="488"/>
      <c r="BS498" s="488"/>
      <c r="BT498" s="488"/>
      <c r="BU498" s="488"/>
      <c r="BV498" s="488"/>
      <c r="BW498" s="488"/>
      <c r="BX498" s="488"/>
      <c r="BY498" s="488"/>
      <c r="BZ498" s="488"/>
      <c r="CA498" s="488"/>
      <c r="CB498" s="488"/>
      <c r="CC498" s="488"/>
      <c r="CD498" s="488"/>
      <c r="CE498" s="488"/>
      <c r="CF498" s="488"/>
      <c r="CG498" s="488"/>
      <c r="CH498" s="488"/>
      <c r="CI498" s="488"/>
      <c r="CJ498" s="488"/>
      <c r="CK498" s="488"/>
      <c r="CL498" s="488"/>
      <c r="CM498" s="488"/>
      <c r="CN498" s="488"/>
      <c r="CO498" s="488"/>
      <c r="CP498" s="488"/>
      <c r="CQ498" s="488"/>
      <c r="CR498" s="488"/>
      <c r="CS498" s="488"/>
      <c r="CT498" s="488"/>
      <c r="CU498" s="488"/>
      <c r="CV498" s="488"/>
      <c r="CW498" s="488"/>
      <c r="CX498" s="488"/>
      <c r="CY498" s="488"/>
      <c r="CZ498" s="488"/>
      <c r="DA498" s="488"/>
      <c r="DB498" s="488"/>
      <c r="DC498" s="488"/>
      <c r="DD498" s="488"/>
      <c r="DE498" s="488"/>
      <c r="DF498" s="488"/>
      <c r="DG498" s="488"/>
      <c r="DH498" s="488"/>
      <c r="DI498" s="488"/>
      <c r="DJ498" s="488"/>
      <c r="DK498" s="488"/>
      <c r="DL498" s="488"/>
      <c r="DM498" s="488"/>
      <c r="DN498" s="488"/>
      <c r="DO498" s="488"/>
      <c r="DP498" s="488"/>
      <c r="DQ498" s="488"/>
      <c r="DR498" s="488"/>
      <c r="DS498" s="488"/>
      <c r="DT498" s="488"/>
      <c r="DU498" s="488"/>
      <c r="DV498" s="488"/>
      <c r="DW498" s="488"/>
      <c r="DX498" s="488"/>
      <c r="DY498" s="488"/>
      <c r="DZ498" s="488"/>
      <c r="EA498" s="488"/>
      <c r="EB498" s="488"/>
      <c r="EC498" s="488"/>
      <c r="ED498" s="488"/>
      <c r="EE498" s="488"/>
      <c r="EF498" s="488"/>
      <c r="EG498" s="488"/>
      <c r="EH498" s="489"/>
    </row>
    <row r="499" spans="1:138" s="490" customFormat="1" ht="18" customHeight="1">
      <c r="A499" s="628">
        <v>491</v>
      </c>
      <c r="B499" s="483" t="s">
        <v>2203</v>
      </c>
      <c r="C499" s="468" t="s">
        <v>648</v>
      </c>
      <c r="D499" s="469">
        <v>5000</v>
      </c>
      <c r="E499" s="381" t="s">
        <v>2223</v>
      </c>
      <c r="F499" s="369" t="s">
        <v>2224</v>
      </c>
      <c r="G499" s="381" t="s">
        <v>2225</v>
      </c>
      <c r="H499" s="470" t="s">
        <v>983</v>
      </c>
      <c r="I499" s="468"/>
      <c r="J499" s="468"/>
      <c r="K499" s="471"/>
      <c r="L499" s="468"/>
      <c r="M499" s="488"/>
      <c r="N499" s="488"/>
      <c r="O499" s="488"/>
      <c r="P499" s="488"/>
      <c r="Q499" s="488"/>
      <c r="R499" s="488"/>
      <c r="S499" s="488"/>
      <c r="T499" s="488"/>
      <c r="U499" s="488"/>
      <c r="V499" s="488"/>
      <c r="W499" s="488"/>
      <c r="X499" s="488"/>
      <c r="Y499" s="488"/>
      <c r="Z499" s="488"/>
      <c r="AA499" s="488"/>
      <c r="AB499" s="488"/>
      <c r="AC499" s="488"/>
      <c r="AD499" s="488"/>
      <c r="AE499" s="488"/>
      <c r="AF499" s="488"/>
      <c r="AG499" s="488"/>
      <c r="AH499" s="488"/>
      <c r="AI499" s="488"/>
      <c r="AJ499" s="488"/>
      <c r="AK499" s="488"/>
      <c r="AL499" s="488"/>
      <c r="AM499" s="488"/>
      <c r="AN499" s="488"/>
      <c r="AO499" s="488"/>
      <c r="AP499" s="488"/>
      <c r="AQ499" s="488"/>
      <c r="AR499" s="488"/>
      <c r="AS499" s="488"/>
      <c r="AT499" s="488"/>
      <c r="AU499" s="488"/>
      <c r="AV499" s="488"/>
      <c r="AW499" s="488"/>
      <c r="AX499" s="488"/>
      <c r="AY499" s="488"/>
      <c r="AZ499" s="488"/>
      <c r="BA499" s="488"/>
      <c r="BB499" s="488"/>
      <c r="BC499" s="488"/>
      <c r="BD499" s="488"/>
      <c r="BE499" s="488"/>
      <c r="BF499" s="488"/>
      <c r="BG499" s="488"/>
      <c r="BH499" s="488"/>
      <c r="BI499" s="488"/>
      <c r="BJ499" s="488"/>
      <c r="BK499" s="488"/>
      <c r="BL499" s="488"/>
      <c r="BM499" s="488"/>
      <c r="BN499" s="488"/>
      <c r="BO499" s="488"/>
      <c r="BP499" s="488"/>
      <c r="BQ499" s="488"/>
      <c r="BR499" s="488"/>
      <c r="BS499" s="488"/>
      <c r="BT499" s="488"/>
      <c r="BU499" s="488"/>
      <c r="BV499" s="488"/>
      <c r="BW499" s="488"/>
      <c r="BX499" s="488"/>
      <c r="BY499" s="488"/>
      <c r="BZ499" s="488"/>
      <c r="CA499" s="488"/>
      <c r="CB499" s="488"/>
      <c r="CC499" s="488"/>
      <c r="CD499" s="488"/>
      <c r="CE499" s="488"/>
      <c r="CF499" s="488"/>
      <c r="CG499" s="488"/>
      <c r="CH499" s="488"/>
      <c r="CI499" s="488"/>
      <c r="CJ499" s="488"/>
      <c r="CK499" s="488"/>
      <c r="CL499" s="488"/>
      <c r="CM499" s="488"/>
      <c r="CN499" s="488"/>
      <c r="CO499" s="488"/>
      <c r="CP499" s="488"/>
      <c r="CQ499" s="488"/>
      <c r="CR499" s="488"/>
      <c r="CS499" s="488"/>
      <c r="CT499" s="488"/>
      <c r="CU499" s="488"/>
      <c r="CV499" s="488"/>
      <c r="CW499" s="488"/>
      <c r="CX499" s="488"/>
      <c r="CY499" s="488"/>
      <c r="CZ499" s="488"/>
      <c r="DA499" s="488"/>
      <c r="DB499" s="488"/>
      <c r="DC499" s="488"/>
      <c r="DD499" s="488"/>
      <c r="DE499" s="488"/>
      <c r="DF499" s="488"/>
      <c r="DG499" s="488"/>
      <c r="DH499" s="488"/>
      <c r="DI499" s="488"/>
      <c r="DJ499" s="488"/>
      <c r="DK499" s="488"/>
      <c r="DL499" s="488"/>
      <c r="DM499" s="488"/>
      <c r="DN499" s="488"/>
      <c r="DO499" s="488"/>
      <c r="DP499" s="488"/>
      <c r="DQ499" s="488"/>
      <c r="DR499" s="488"/>
      <c r="DS499" s="488"/>
      <c r="DT499" s="488"/>
      <c r="DU499" s="488"/>
      <c r="DV499" s="488"/>
      <c r="DW499" s="488"/>
      <c r="DX499" s="488"/>
      <c r="DY499" s="488"/>
      <c r="DZ499" s="488"/>
      <c r="EA499" s="488"/>
      <c r="EB499" s="488"/>
      <c r="EC499" s="488"/>
      <c r="ED499" s="488"/>
      <c r="EE499" s="488"/>
      <c r="EF499" s="488"/>
      <c r="EG499" s="488"/>
      <c r="EH499" s="489"/>
    </row>
    <row r="500" spans="1:138" s="490" customFormat="1" ht="18" customHeight="1">
      <c r="A500" s="628">
        <v>492</v>
      </c>
      <c r="B500" s="483" t="s">
        <v>2203</v>
      </c>
      <c r="C500" s="468" t="s">
        <v>648</v>
      </c>
      <c r="D500" s="469">
        <v>2000</v>
      </c>
      <c r="E500" s="381" t="s">
        <v>2226</v>
      </c>
      <c r="F500" s="369" t="s">
        <v>2227</v>
      </c>
      <c r="G500" s="381" t="s">
        <v>2228</v>
      </c>
      <c r="H500" s="470" t="s">
        <v>979</v>
      </c>
      <c r="I500" s="468"/>
      <c r="J500" s="468"/>
      <c r="K500" s="471"/>
      <c r="L500" s="468"/>
      <c r="M500" s="488"/>
      <c r="N500" s="488"/>
      <c r="O500" s="488"/>
      <c r="P500" s="488"/>
      <c r="Q500" s="488"/>
      <c r="R500" s="488"/>
      <c r="S500" s="488"/>
      <c r="T500" s="488"/>
      <c r="U500" s="488"/>
      <c r="V500" s="488"/>
      <c r="W500" s="488"/>
      <c r="X500" s="488"/>
      <c r="Y500" s="488"/>
      <c r="Z500" s="488"/>
      <c r="AA500" s="488"/>
      <c r="AB500" s="488"/>
      <c r="AC500" s="488"/>
      <c r="AD500" s="488"/>
      <c r="AE500" s="488"/>
      <c r="AF500" s="488"/>
      <c r="AG500" s="488"/>
      <c r="AH500" s="488"/>
      <c r="AI500" s="488"/>
      <c r="AJ500" s="488"/>
      <c r="AK500" s="488"/>
      <c r="AL500" s="488"/>
      <c r="AM500" s="488"/>
      <c r="AN500" s="488"/>
      <c r="AO500" s="488"/>
      <c r="AP500" s="488"/>
      <c r="AQ500" s="488"/>
      <c r="AR500" s="488"/>
      <c r="AS500" s="488"/>
      <c r="AT500" s="488"/>
      <c r="AU500" s="488"/>
      <c r="AV500" s="488"/>
      <c r="AW500" s="488"/>
      <c r="AX500" s="488"/>
      <c r="AY500" s="488"/>
      <c r="AZ500" s="488"/>
      <c r="BA500" s="488"/>
      <c r="BB500" s="488"/>
      <c r="BC500" s="488"/>
      <c r="BD500" s="488"/>
      <c r="BE500" s="488"/>
      <c r="BF500" s="488"/>
      <c r="BG500" s="488"/>
      <c r="BH500" s="488"/>
      <c r="BI500" s="488"/>
      <c r="BJ500" s="488"/>
      <c r="BK500" s="488"/>
      <c r="BL500" s="488"/>
      <c r="BM500" s="488"/>
      <c r="BN500" s="488"/>
      <c r="BO500" s="488"/>
      <c r="BP500" s="488"/>
      <c r="BQ500" s="488"/>
      <c r="BR500" s="488"/>
      <c r="BS500" s="488"/>
      <c r="BT500" s="488"/>
      <c r="BU500" s="488"/>
      <c r="BV500" s="488"/>
      <c r="BW500" s="488"/>
      <c r="BX500" s="488"/>
      <c r="BY500" s="488"/>
      <c r="BZ500" s="488"/>
      <c r="CA500" s="488"/>
      <c r="CB500" s="488"/>
      <c r="CC500" s="488"/>
      <c r="CD500" s="488"/>
      <c r="CE500" s="488"/>
      <c r="CF500" s="488"/>
      <c r="CG500" s="488"/>
      <c r="CH500" s="488"/>
      <c r="CI500" s="488"/>
      <c r="CJ500" s="488"/>
      <c r="CK500" s="488"/>
      <c r="CL500" s="488"/>
      <c r="CM500" s="488"/>
      <c r="CN500" s="488"/>
      <c r="CO500" s="488"/>
      <c r="CP500" s="488"/>
      <c r="CQ500" s="488"/>
      <c r="CR500" s="488"/>
      <c r="CS500" s="488"/>
      <c r="CT500" s="488"/>
      <c r="CU500" s="488"/>
      <c r="CV500" s="488"/>
      <c r="CW500" s="488"/>
      <c r="CX500" s="488"/>
      <c r="CY500" s="488"/>
      <c r="CZ500" s="488"/>
      <c r="DA500" s="488"/>
      <c r="DB500" s="488"/>
      <c r="DC500" s="488"/>
      <c r="DD500" s="488"/>
      <c r="DE500" s="488"/>
      <c r="DF500" s="488"/>
      <c r="DG500" s="488"/>
      <c r="DH500" s="488"/>
      <c r="DI500" s="488"/>
      <c r="DJ500" s="488"/>
      <c r="DK500" s="488"/>
      <c r="DL500" s="488"/>
      <c r="DM500" s="488"/>
      <c r="DN500" s="488"/>
      <c r="DO500" s="488"/>
      <c r="DP500" s="488"/>
      <c r="DQ500" s="488"/>
      <c r="DR500" s="488"/>
      <c r="DS500" s="488"/>
      <c r="DT500" s="488"/>
      <c r="DU500" s="488"/>
      <c r="DV500" s="488"/>
      <c r="DW500" s="488"/>
      <c r="DX500" s="488"/>
      <c r="DY500" s="488"/>
      <c r="DZ500" s="488"/>
      <c r="EA500" s="488"/>
      <c r="EB500" s="488"/>
      <c r="EC500" s="488"/>
      <c r="ED500" s="488"/>
      <c r="EE500" s="488"/>
      <c r="EF500" s="488"/>
      <c r="EG500" s="488"/>
      <c r="EH500" s="489"/>
    </row>
    <row r="501" spans="1:138" s="490" customFormat="1" ht="18" customHeight="1">
      <c r="A501" s="628">
        <v>493</v>
      </c>
      <c r="B501" s="483" t="s">
        <v>2203</v>
      </c>
      <c r="C501" s="468" t="s">
        <v>648</v>
      </c>
      <c r="D501" s="469">
        <v>4300</v>
      </c>
      <c r="E501" s="381" t="s">
        <v>2229</v>
      </c>
      <c r="F501" s="369" t="s">
        <v>2230</v>
      </c>
      <c r="G501" s="381" t="s">
        <v>2231</v>
      </c>
      <c r="H501" s="470" t="s">
        <v>983</v>
      </c>
      <c r="I501" s="468"/>
      <c r="J501" s="468"/>
      <c r="K501" s="471"/>
      <c r="L501" s="468"/>
      <c r="M501" s="488"/>
      <c r="N501" s="488"/>
      <c r="O501" s="488"/>
      <c r="P501" s="488"/>
      <c r="Q501" s="488"/>
      <c r="R501" s="488"/>
      <c r="S501" s="488"/>
      <c r="T501" s="488"/>
      <c r="U501" s="488"/>
      <c r="V501" s="488"/>
      <c r="W501" s="488"/>
      <c r="X501" s="488"/>
      <c r="Y501" s="488"/>
      <c r="Z501" s="488"/>
      <c r="AA501" s="488"/>
      <c r="AB501" s="488"/>
      <c r="AC501" s="488"/>
      <c r="AD501" s="488"/>
      <c r="AE501" s="488"/>
      <c r="AF501" s="488"/>
      <c r="AG501" s="488"/>
      <c r="AH501" s="488"/>
      <c r="AI501" s="488"/>
      <c r="AJ501" s="488"/>
      <c r="AK501" s="488"/>
      <c r="AL501" s="488"/>
      <c r="AM501" s="488"/>
      <c r="AN501" s="488"/>
      <c r="AO501" s="488"/>
      <c r="AP501" s="488"/>
      <c r="AQ501" s="488"/>
      <c r="AR501" s="488"/>
      <c r="AS501" s="488"/>
      <c r="AT501" s="488"/>
      <c r="AU501" s="488"/>
      <c r="AV501" s="488"/>
      <c r="AW501" s="488"/>
      <c r="AX501" s="488"/>
      <c r="AY501" s="488"/>
      <c r="AZ501" s="488"/>
      <c r="BA501" s="488"/>
      <c r="BB501" s="488"/>
      <c r="BC501" s="488"/>
      <c r="BD501" s="488"/>
      <c r="BE501" s="488"/>
      <c r="BF501" s="488"/>
      <c r="BG501" s="488"/>
      <c r="BH501" s="488"/>
      <c r="BI501" s="488"/>
      <c r="BJ501" s="488"/>
      <c r="BK501" s="488"/>
      <c r="BL501" s="488"/>
      <c r="BM501" s="488"/>
      <c r="BN501" s="488"/>
      <c r="BO501" s="488"/>
      <c r="BP501" s="488"/>
      <c r="BQ501" s="488"/>
      <c r="BR501" s="488"/>
      <c r="BS501" s="488"/>
      <c r="BT501" s="488"/>
      <c r="BU501" s="488"/>
      <c r="BV501" s="488"/>
      <c r="BW501" s="488"/>
      <c r="BX501" s="488"/>
      <c r="BY501" s="488"/>
      <c r="BZ501" s="488"/>
      <c r="CA501" s="488"/>
      <c r="CB501" s="488"/>
      <c r="CC501" s="488"/>
      <c r="CD501" s="488"/>
      <c r="CE501" s="488"/>
      <c r="CF501" s="488"/>
      <c r="CG501" s="488"/>
      <c r="CH501" s="488"/>
      <c r="CI501" s="488"/>
      <c r="CJ501" s="488"/>
      <c r="CK501" s="488"/>
      <c r="CL501" s="488"/>
      <c r="CM501" s="488"/>
      <c r="CN501" s="488"/>
      <c r="CO501" s="488"/>
      <c r="CP501" s="488"/>
      <c r="CQ501" s="488"/>
      <c r="CR501" s="488"/>
      <c r="CS501" s="488"/>
      <c r="CT501" s="488"/>
      <c r="CU501" s="488"/>
      <c r="CV501" s="488"/>
      <c r="CW501" s="488"/>
      <c r="CX501" s="488"/>
      <c r="CY501" s="488"/>
      <c r="CZ501" s="488"/>
      <c r="DA501" s="488"/>
      <c r="DB501" s="488"/>
      <c r="DC501" s="488"/>
      <c r="DD501" s="488"/>
      <c r="DE501" s="488"/>
      <c r="DF501" s="488"/>
      <c r="DG501" s="488"/>
      <c r="DH501" s="488"/>
      <c r="DI501" s="488"/>
      <c r="DJ501" s="488"/>
      <c r="DK501" s="488"/>
      <c r="DL501" s="488"/>
      <c r="DM501" s="488"/>
      <c r="DN501" s="488"/>
      <c r="DO501" s="488"/>
      <c r="DP501" s="488"/>
      <c r="DQ501" s="488"/>
      <c r="DR501" s="488"/>
      <c r="DS501" s="488"/>
      <c r="DT501" s="488"/>
      <c r="DU501" s="488"/>
      <c r="DV501" s="488"/>
      <c r="DW501" s="488"/>
      <c r="DX501" s="488"/>
      <c r="DY501" s="488"/>
      <c r="DZ501" s="488"/>
      <c r="EA501" s="488"/>
      <c r="EB501" s="488"/>
      <c r="EC501" s="488"/>
      <c r="ED501" s="488"/>
      <c r="EE501" s="488"/>
      <c r="EF501" s="488"/>
      <c r="EG501" s="488"/>
      <c r="EH501" s="489"/>
    </row>
    <row r="502" spans="1:138" s="490" customFormat="1" ht="18" customHeight="1">
      <c r="A502" s="628">
        <v>494</v>
      </c>
      <c r="B502" s="483" t="s">
        <v>2203</v>
      </c>
      <c r="C502" s="468" t="s">
        <v>648</v>
      </c>
      <c r="D502" s="469">
        <v>5000</v>
      </c>
      <c r="E502" s="381" t="s">
        <v>2232</v>
      </c>
      <c r="F502" s="369" t="s">
        <v>2233</v>
      </c>
      <c r="G502" s="381" t="s">
        <v>2234</v>
      </c>
      <c r="H502" s="470" t="s">
        <v>979</v>
      </c>
      <c r="I502" s="468"/>
      <c r="J502" s="468"/>
      <c r="K502" s="471"/>
      <c r="L502" s="468"/>
      <c r="M502" s="488"/>
      <c r="N502" s="488"/>
      <c r="O502" s="488"/>
      <c r="P502" s="488"/>
      <c r="Q502" s="488"/>
      <c r="R502" s="488"/>
      <c r="S502" s="488"/>
      <c r="T502" s="488"/>
      <c r="U502" s="488"/>
      <c r="V502" s="488"/>
      <c r="W502" s="488"/>
      <c r="X502" s="488"/>
      <c r="Y502" s="488"/>
      <c r="Z502" s="488"/>
      <c r="AA502" s="488"/>
      <c r="AB502" s="488"/>
      <c r="AC502" s="488"/>
      <c r="AD502" s="488"/>
      <c r="AE502" s="488"/>
      <c r="AF502" s="488"/>
      <c r="AG502" s="488"/>
      <c r="AH502" s="488"/>
      <c r="AI502" s="488"/>
      <c r="AJ502" s="488"/>
      <c r="AK502" s="488"/>
      <c r="AL502" s="488"/>
      <c r="AM502" s="488"/>
      <c r="AN502" s="488"/>
      <c r="AO502" s="488"/>
      <c r="AP502" s="488"/>
      <c r="AQ502" s="488"/>
      <c r="AR502" s="488"/>
      <c r="AS502" s="488"/>
      <c r="AT502" s="488"/>
      <c r="AU502" s="488"/>
      <c r="AV502" s="488"/>
      <c r="AW502" s="488"/>
      <c r="AX502" s="488"/>
      <c r="AY502" s="488"/>
      <c r="AZ502" s="488"/>
      <c r="BA502" s="488"/>
      <c r="BB502" s="488"/>
      <c r="BC502" s="488"/>
      <c r="BD502" s="488"/>
      <c r="BE502" s="488"/>
      <c r="BF502" s="488"/>
      <c r="BG502" s="488"/>
      <c r="BH502" s="488"/>
      <c r="BI502" s="488"/>
      <c r="BJ502" s="488"/>
      <c r="BK502" s="488"/>
      <c r="BL502" s="488"/>
      <c r="BM502" s="488"/>
      <c r="BN502" s="488"/>
      <c r="BO502" s="488"/>
      <c r="BP502" s="488"/>
      <c r="BQ502" s="488"/>
      <c r="BR502" s="488"/>
      <c r="BS502" s="488"/>
      <c r="BT502" s="488"/>
      <c r="BU502" s="488"/>
      <c r="BV502" s="488"/>
      <c r="BW502" s="488"/>
      <c r="BX502" s="488"/>
      <c r="BY502" s="488"/>
      <c r="BZ502" s="488"/>
      <c r="CA502" s="488"/>
      <c r="CB502" s="488"/>
      <c r="CC502" s="488"/>
      <c r="CD502" s="488"/>
      <c r="CE502" s="488"/>
      <c r="CF502" s="488"/>
      <c r="CG502" s="488"/>
      <c r="CH502" s="488"/>
      <c r="CI502" s="488"/>
      <c r="CJ502" s="488"/>
      <c r="CK502" s="488"/>
      <c r="CL502" s="488"/>
      <c r="CM502" s="488"/>
      <c r="CN502" s="488"/>
      <c r="CO502" s="488"/>
      <c r="CP502" s="488"/>
      <c r="CQ502" s="488"/>
      <c r="CR502" s="488"/>
      <c r="CS502" s="488"/>
      <c r="CT502" s="488"/>
      <c r="CU502" s="488"/>
      <c r="CV502" s="488"/>
      <c r="CW502" s="488"/>
      <c r="CX502" s="488"/>
      <c r="CY502" s="488"/>
      <c r="CZ502" s="488"/>
      <c r="DA502" s="488"/>
      <c r="DB502" s="488"/>
      <c r="DC502" s="488"/>
      <c r="DD502" s="488"/>
      <c r="DE502" s="488"/>
      <c r="DF502" s="488"/>
      <c r="DG502" s="488"/>
      <c r="DH502" s="488"/>
      <c r="DI502" s="488"/>
      <c r="DJ502" s="488"/>
      <c r="DK502" s="488"/>
      <c r="DL502" s="488"/>
      <c r="DM502" s="488"/>
      <c r="DN502" s="488"/>
      <c r="DO502" s="488"/>
      <c r="DP502" s="488"/>
      <c r="DQ502" s="488"/>
      <c r="DR502" s="488"/>
      <c r="DS502" s="488"/>
      <c r="DT502" s="488"/>
      <c r="DU502" s="488"/>
      <c r="DV502" s="488"/>
      <c r="DW502" s="488"/>
      <c r="DX502" s="488"/>
      <c r="DY502" s="488"/>
      <c r="DZ502" s="488"/>
      <c r="EA502" s="488"/>
      <c r="EB502" s="488"/>
      <c r="EC502" s="488"/>
      <c r="ED502" s="488"/>
      <c r="EE502" s="488"/>
      <c r="EF502" s="488"/>
      <c r="EG502" s="488"/>
      <c r="EH502" s="489"/>
    </row>
    <row r="503" spans="1:138" s="490" customFormat="1" ht="18" customHeight="1">
      <c r="A503" s="628">
        <v>495</v>
      </c>
      <c r="B503" s="483" t="s">
        <v>2235</v>
      </c>
      <c r="C503" s="468" t="s">
        <v>648</v>
      </c>
      <c r="D503" s="469">
        <v>700</v>
      </c>
      <c r="E503" s="381" t="s">
        <v>2185</v>
      </c>
      <c r="F503" s="369" t="s">
        <v>2186</v>
      </c>
      <c r="G503" s="381" t="s">
        <v>2187</v>
      </c>
      <c r="H503" s="470" t="s">
        <v>979</v>
      </c>
      <c r="I503" s="468"/>
      <c r="J503" s="468"/>
      <c r="K503" s="471"/>
      <c r="L503" s="468"/>
      <c r="M503" s="488"/>
      <c r="N503" s="488"/>
      <c r="O503" s="488"/>
      <c r="P503" s="488"/>
      <c r="Q503" s="488"/>
      <c r="R503" s="488"/>
      <c r="S503" s="488"/>
      <c r="T503" s="488"/>
      <c r="U503" s="488"/>
      <c r="V503" s="488"/>
      <c r="W503" s="488"/>
      <c r="X503" s="488"/>
      <c r="Y503" s="488"/>
      <c r="Z503" s="488"/>
      <c r="AA503" s="488"/>
      <c r="AB503" s="488"/>
      <c r="AC503" s="488"/>
      <c r="AD503" s="488"/>
      <c r="AE503" s="488"/>
      <c r="AF503" s="488"/>
      <c r="AG503" s="488"/>
      <c r="AH503" s="488"/>
      <c r="AI503" s="488"/>
      <c r="AJ503" s="488"/>
      <c r="AK503" s="488"/>
      <c r="AL503" s="488"/>
      <c r="AM503" s="488"/>
      <c r="AN503" s="488"/>
      <c r="AO503" s="488"/>
      <c r="AP503" s="488"/>
      <c r="AQ503" s="488"/>
      <c r="AR503" s="488"/>
      <c r="AS503" s="488"/>
      <c r="AT503" s="488"/>
      <c r="AU503" s="488"/>
      <c r="AV503" s="488"/>
      <c r="AW503" s="488"/>
      <c r="AX503" s="488"/>
      <c r="AY503" s="488"/>
      <c r="AZ503" s="488"/>
      <c r="BA503" s="488"/>
      <c r="BB503" s="488"/>
      <c r="BC503" s="488"/>
      <c r="BD503" s="488"/>
      <c r="BE503" s="488"/>
      <c r="BF503" s="488"/>
      <c r="BG503" s="488"/>
      <c r="BH503" s="488"/>
      <c r="BI503" s="488"/>
      <c r="BJ503" s="488"/>
      <c r="BK503" s="488"/>
      <c r="BL503" s="488"/>
      <c r="BM503" s="488"/>
      <c r="BN503" s="488"/>
      <c r="BO503" s="488"/>
      <c r="BP503" s="488"/>
      <c r="BQ503" s="488"/>
      <c r="BR503" s="488"/>
      <c r="BS503" s="488"/>
      <c r="BT503" s="488"/>
      <c r="BU503" s="488"/>
      <c r="BV503" s="488"/>
      <c r="BW503" s="488"/>
      <c r="BX503" s="488"/>
      <c r="BY503" s="488"/>
      <c r="BZ503" s="488"/>
      <c r="CA503" s="488"/>
      <c r="CB503" s="488"/>
      <c r="CC503" s="488"/>
      <c r="CD503" s="488"/>
      <c r="CE503" s="488"/>
      <c r="CF503" s="488"/>
      <c r="CG503" s="488"/>
      <c r="CH503" s="488"/>
      <c r="CI503" s="488"/>
      <c r="CJ503" s="488"/>
      <c r="CK503" s="488"/>
      <c r="CL503" s="488"/>
      <c r="CM503" s="488"/>
      <c r="CN503" s="488"/>
      <c r="CO503" s="488"/>
      <c r="CP503" s="488"/>
      <c r="CQ503" s="488"/>
      <c r="CR503" s="488"/>
      <c r="CS503" s="488"/>
      <c r="CT503" s="488"/>
      <c r="CU503" s="488"/>
      <c r="CV503" s="488"/>
      <c r="CW503" s="488"/>
      <c r="CX503" s="488"/>
      <c r="CY503" s="488"/>
      <c r="CZ503" s="488"/>
      <c r="DA503" s="488"/>
      <c r="DB503" s="488"/>
      <c r="DC503" s="488"/>
      <c r="DD503" s="488"/>
      <c r="DE503" s="488"/>
      <c r="DF503" s="488"/>
      <c r="DG503" s="488"/>
      <c r="DH503" s="488"/>
      <c r="DI503" s="488"/>
      <c r="DJ503" s="488"/>
      <c r="DK503" s="488"/>
      <c r="DL503" s="488"/>
      <c r="DM503" s="488"/>
      <c r="DN503" s="488"/>
      <c r="DO503" s="488"/>
      <c r="DP503" s="488"/>
      <c r="DQ503" s="488"/>
      <c r="DR503" s="488"/>
      <c r="DS503" s="488"/>
      <c r="DT503" s="488"/>
      <c r="DU503" s="488"/>
      <c r="DV503" s="488"/>
      <c r="DW503" s="488"/>
      <c r="DX503" s="488"/>
      <c r="DY503" s="488"/>
      <c r="DZ503" s="488"/>
      <c r="EA503" s="488"/>
      <c r="EB503" s="488"/>
      <c r="EC503" s="488"/>
      <c r="ED503" s="488"/>
      <c r="EE503" s="488"/>
      <c r="EF503" s="488"/>
      <c r="EG503" s="488"/>
      <c r="EH503" s="489"/>
    </row>
    <row r="504" spans="1:138" s="490" customFormat="1" ht="18" customHeight="1">
      <c r="A504" s="628">
        <v>496</v>
      </c>
      <c r="B504" s="483" t="s">
        <v>2235</v>
      </c>
      <c r="C504" s="468" t="s">
        <v>648</v>
      </c>
      <c r="D504" s="469">
        <v>2000</v>
      </c>
      <c r="E504" s="381" t="s">
        <v>2236</v>
      </c>
      <c r="F504" s="369" t="s">
        <v>2237</v>
      </c>
      <c r="G504" s="381" t="s">
        <v>2238</v>
      </c>
      <c r="H504" s="470" t="s">
        <v>1032</v>
      </c>
      <c r="I504" s="468"/>
      <c r="J504" s="468"/>
      <c r="K504" s="471"/>
      <c r="L504" s="468"/>
      <c r="M504" s="488"/>
      <c r="N504" s="488"/>
      <c r="O504" s="488"/>
      <c r="P504" s="488"/>
      <c r="Q504" s="488"/>
      <c r="R504" s="488"/>
      <c r="S504" s="488"/>
      <c r="T504" s="488"/>
      <c r="U504" s="488"/>
      <c r="V504" s="488"/>
      <c r="W504" s="488"/>
      <c r="X504" s="488"/>
      <c r="Y504" s="488"/>
      <c r="Z504" s="488"/>
      <c r="AA504" s="488"/>
      <c r="AB504" s="488"/>
      <c r="AC504" s="488"/>
      <c r="AD504" s="488"/>
      <c r="AE504" s="488"/>
      <c r="AF504" s="488"/>
      <c r="AG504" s="488"/>
      <c r="AH504" s="488"/>
      <c r="AI504" s="488"/>
      <c r="AJ504" s="488"/>
      <c r="AK504" s="488"/>
      <c r="AL504" s="488"/>
      <c r="AM504" s="488"/>
      <c r="AN504" s="488"/>
      <c r="AO504" s="488"/>
      <c r="AP504" s="488"/>
      <c r="AQ504" s="488"/>
      <c r="AR504" s="488"/>
      <c r="AS504" s="488"/>
      <c r="AT504" s="488"/>
      <c r="AU504" s="488"/>
      <c r="AV504" s="488"/>
      <c r="AW504" s="488"/>
      <c r="AX504" s="488"/>
      <c r="AY504" s="488"/>
      <c r="AZ504" s="488"/>
      <c r="BA504" s="488"/>
      <c r="BB504" s="488"/>
      <c r="BC504" s="488"/>
      <c r="BD504" s="488"/>
      <c r="BE504" s="488"/>
      <c r="BF504" s="488"/>
      <c r="BG504" s="488"/>
      <c r="BH504" s="488"/>
      <c r="BI504" s="488"/>
      <c r="BJ504" s="488"/>
      <c r="BK504" s="488"/>
      <c r="BL504" s="488"/>
      <c r="BM504" s="488"/>
      <c r="BN504" s="488"/>
      <c r="BO504" s="488"/>
      <c r="BP504" s="488"/>
      <c r="BQ504" s="488"/>
      <c r="BR504" s="488"/>
      <c r="BS504" s="488"/>
      <c r="BT504" s="488"/>
      <c r="BU504" s="488"/>
      <c r="BV504" s="488"/>
      <c r="BW504" s="488"/>
      <c r="BX504" s="488"/>
      <c r="BY504" s="488"/>
      <c r="BZ504" s="488"/>
      <c r="CA504" s="488"/>
      <c r="CB504" s="488"/>
      <c r="CC504" s="488"/>
      <c r="CD504" s="488"/>
      <c r="CE504" s="488"/>
      <c r="CF504" s="488"/>
      <c r="CG504" s="488"/>
      <c r="CH504" s="488"/>
      <c r="CI504" s="488"/>
      <c r="CJ504" s="488"/>
      <c r="CK504" s="488"/>
      <c r="CL504" s="488"/>
      <c r="CM504" s="488"/>
      <c r="CN504" s="488"/>
      <c r="CO504" s="488"/>
      <c r="CP504" s="488"/>
      <c r="CQ504" s="488"/>
      <c r="CR504" s="488"/>
      <c r="CS504" s="488"/>
      <c r="CT504" s="488"/>
      <c r="CU504" s="488"/>
      <c r="CV504" s="488"/>
      <c r="CW504" s="488"/>
      <c r="CX504" s="488"/>
      <c r="CY504" s="488"/>
      <c r="CZ504" s="488"/>
      <c r="DA504" s="488"/>
      <c r="DB504" s="488"/>
      <c r="DC504" s="488"/>
      <c r="DD504" s="488"/>
      <c r="DE504" s="488"/>
      <c r="DF504" s="488"/>
      <c r="DG504" s="488"/>
      <c r="DH504" s="488"/>
      <c r="DI504" s="488"/>
      <c r="DJ504" s="488"/>
      <c r="DK504" s="488"/>
      <c r="DL504" s="488"/>
      <c r="DM504" s="488"/>
      <c r="DN504" s="488"/>
      <c r="DO504" s="488"/>
      <c r="DP504" s="488"/>
      <c r="DQ504" s="488"/>
      <c r="DR504" s="488"/>
      <c r="DS504" s="488"/>
      <c r="DT504" s="488"/>
      <c r="DU504" s="488"/>
      <c r="DV504" s="488"/>
      <c r="DW504" s="488"/>
      <c r="DX504" s="488"/>
      <c r="DY504" s="488"/>
      <c r="DZ504" s="488"/>
      <c r="EA504" s="488"/>
      <c r="EB504" s="488"/>
      <c r="EC504" s="488"/>
      <c r="ED504" s="488"/>
      <c r="EE504" s="488"/>
      <c r="EF504" s="488"/>
      <c r="EG504" s="488"/>
      <c r="EH504" s="489"/>
    </row>
    <row r="505" spans="1:138" s="490" customFormat="1" ht="18" customHeight="1">
      <c r="A505" s="628">
        <v>497</v>
      </c>
      <c r="B505" s="483" t="s">
        <v>2235</v>
      </c>
      <c r="C505" s="468" t="s">
        <v>648</v>
      </c>
      <c r="D505" s="469">
        <v>3000</v>
      </c>
      <c r="E505" s="381" t="s">
        <v>2239</v>
      </c>
      <c r="F505" s="369" t="s">
        <v>2240</v>
      </c>
      <c r="G505" s="381" t="s">
        <v>2241</v>
      </c>
      <c r="H505" s="470" t="s">
        <v>1032</v>
      </c>
      <c r="I505" s="468"/>
      <c r="J505" s="468"/>
      <c r="K505" s="471"/>
      <c r="L505" s="468"/>
      <c r="M505" s="488"/>
      <c r="N505" s="488"/>
      <c r="O505" s="488"/>
      <c r="P505" s="488"/>
      <c r="Q505" s="488"/>
      <c r="R505" s="488"/>
      <c r="S505" s="488"/>
      <c r="T505" s="488"/>
      <c r="U505" s="488"/>
      <c r="V505" s="488"/>
      <c r="W505" s="488"/>
      <c r="X505" s="488"/>
      <c r="Y505" s="488"/>
      <c r="Z505" s="488"/>
      <c r="AA505" s="488"/>
      <c r="AB505" s="488"/>
      <c r="AC505" s="488"/>
      <c r="AD505" s="488"/>
      <c r="AE505" s="488"/>
      <c r="AF505" s="488"/>
      <c r="AG505" s="488"/>
      <c r="AH505" s="488"/>
      <c r="AI505" s="488"/>
      <c r="AJ505" s="488"/>
      <c r="AK505" s="488"/>
      <c r="AL505" s="488"/>
      <c r="AM505" s="488"/>
      <c r="AN505" s="488"/>
      <c r="AO505" s="488"/>
      <c r="AP505" s="488"/>
      <c r="AQ505" s="488"/>
      <c r="AR505" s="488"/>
      <c r="AS505" s="488"/>
      <c r="AT505" s="488"/>
      <c r="AU505" s="488"/>
      <c r="AV505" s="488"/>
      <c r="AW505" s="488"/>
      <c r="AX505" s="488"/>
      <c r="AY505" s="488"/>
      <c r="AZ505" s="488"/>
      <c r="BA505" s="488"/>
      <c r="BB505" s="488"/>
      <c r="BC505" s="488"/>
      <c r="BD505" s="488"/>
      <c r="BE505" s="488"/>
      <c r="BF505" s="488"/>
      <c r="BG505" s="488"/>
      <c r="BH505" s="488"/>
      <c r="BI505" s="488"/>
      <c r="BJ505" s="488"/>
      <c r="BK505" s="488"/>
      <c r="BL505" s="488"/>
      <c r="BM505" s="488"/>
      <c r="BN505" s="488"/>
      <c r="BO505" s="488"/>
      <c r="BP505" s="488"/>
      <c r="BQ505" s="488"/>
      <c r="BR505" s="488"/>
      <c r="BS505" s="488"/>
      <c r="BT505" s="488"/>
      <c r="BU505" s="488"/>
      <c r="BV505" s="488"/>
      <c r="BW505" s="488"/>
      <c r="BX505" s="488"/>
      <c r="BY505" s="488"/>
      <c r="BZ505" s="488"/>
      <c r="CA505" s="488"/>
      <c r="CB505" s="488"/>
      <c r="CC505" s="488"/>
      <c r="CD505" s="488"/>
      <c r="CE505" s="488"/>
      <c r="CF505" s="488"/>
      <c r="CG505" s="488"/>
      <c r="CH505" s="488"/>
      <c r="CI505" s="488"/>
      <c r="CJ505" s="488"/>
      <c r="CK505" s="488"/>
      <c r="CL505" s="488"/>
      <c r="CM505" s="488"/>
      <c r="CN505" s="488"/>
      <c r="CO505" s="488"/>
      <c r="CP505" s="488"/>
      <c r="CQ505" s="488"/>
      <c r="CR505" s="488"/>
      <c r="CS505" s="488"/>
      <c r="CT505" s="488"/>
      <c r="CU505" s="488"/>
      <c r="CV505" s="488"/>
      <c r="CW505" s="488"/>
      <c r="CX505" s="488"/>
      <c r="CY505" s="488"/>
      <c r="CZ505" s="488"/>
      <c r="DA505" s="488"/>
      <c r="DB505" s="488"/>
      <c r="DC505" s="488"/>
      <c r="DD505" s="488"/>
      <c r="DE505" s="488"/>
      <c r="DF505" s="488"/>
      <c r="DG505" s="488"/>
      <c r="DH505" s="488"/>
      <c r="DI505" s="488"/>
      <c r="DJ505" s="488"/>
      <c r="DK505" s="488"/>
      <c r="DL505" s="488"/>
      <c r="DM505" s="488"/>
      <c r="DN505" s="488"/>
      <c r="DO505" s="488"/>
      <c r="DP505" s="488"/>
      <c r="DQ505" s="488"/>
      <c r="DR505" s="488"/>
      <c r="DS505" s="488"/>
      <c r="DT505" s="488"/>
      <c r="DU505" s="488"/>
      <c r="DV505" s="488"/>
      <c r="DW505" s="488"/>
      <c r="DX505" s="488"/>
      <c r="DY505" s="488"/>
      <c r="DZ505" s="488"/>
      <c r="EA505" s="488"/>
      <c r="EB505" s="488"/>
      <c r="EC505" s="488"/>
      <c r="ED505" s="488"/>
      <c r="EE505" s="488"/>
      <c r="EF505" s="488"/>
      <c r="EG505" s="488"/>
      <c r="EH505" s="489"/>
    </row>
    <row r="506" spans="1:138" s="490" customFormat="1" ht="18" customHeight="1">
      <c r="A506" s="628">
        <v>498</v>
      </c>
      <c r="B506" s="470" t="s">
        <v>1900</v>
      </c>
      <c r="C506" s="468" t="s">
        <v>580</v>
      </c>
      <c r="D506" s="469">
        <v>700</v>
      </c>
      <c r="E506" s="344" t="s">
        <v>2242</v>
      </c>
      <c r="F506" s="487" t="s">
        <v>2243</v>
      </c>
      <c r="G506" s="381"/>
      <c r="H506" s="470"/>
      <c r="I506" s="346" t="s">
        <v>2244</v>
      </c>
      <c r="J506" s="468" t="s">
        <v>653</v>
      </c>
      <c r="K506" s="471"/>
      <c r="L506" s="468"/>
      <c r="M506" s="488"/>
      <c r="N506" s="488"/>
      <c r="O506" s="488"/>
      <c r="P506" s="488"/>
      <c r="Q506" s="488"/>
      <c r="R506" s="488"/>
      <c r="S506" s="488"/>
      <c r="T506" s="488"/>
      <c r="U506" s="488"/>
      <c r="V506" s="488"/>
      <c r="W506" s="488"/>
      <c r="X506" s="488"/>
      <c r="Y506" s="488"/>
      <c r="Z506" s="488"/>
      <c r="AA506" s="488"/>
      <c r="AB506" s="488"/>
      <c r="AC506" s="488"/>
      <c r="AD506" s="488"/>
      <c r="AE506" s="488"/>
      <c r="AF506" s="488"/>
      <c r="AG506" s="488"/>
      <c r="AH506" s="488"/>
      <c r="AI506" s="488"/>
      <c r="AJ506" s="488"/>
      <c r="AK506" s="488"/>
      <c r="AL506" s="488"/>
      <c r="AM506" s="488"/>
      <c r="AN506" s="488"/>
      <c r="AO506" s="488"/>
      <c r="AP506" s="488"/>
      <c r="AQ506" s="488"/>
      <c r="AR506" s="488"/>
      <c r="AS506" s="488"/>
      <c r="AT506" s="488"/>
      <c r="AU506" s="488"/>
      <c r="AV506" s="488"/>
      <c r="AW506" s="488"/>
      <c r="AX506" s="488"/>
      <c r="AY506" s="488"/>
      <c r="AZ506" s="488"/>
      <c r="BA506" s="488"/>
      <c r="BB506" s="488"/>
      <c r="BC506" s="488"/>
      <c r="BD506" s="488"/>
      <c r="BE506" s="488"/>
      <c r="BF506" s="488"/>
      <c r="BG506" s="488"/>
      <c r="BH506" s="488"/>
      <c r="BI506" s="488"/>
      <c r="BJ506" s="488"/>
      <c r="BK506" s="488"/>
      <c r="BL506" s="488"/>
      <c r="BM506" s="488"/>
      <c r="BN506" s="488"/>
      <c r="BO506" s="488"/>
      <c r="BP506" s="488"/>
      <c r="BQ506" s="488"/>
      <c r="BR506" s="488"/>
      <c r="BS506" s="488"/>
      <c r="BT506" s="488"/>
      <c r="BU506" s="488"/>
      <c r="BV506" s="488"/>
      <c r="BW506" s="488"/>
      <c r="BX506" s="488"/>
      <c r="BY506" s="488"/>
      <c r="BZ506" s="488"/>
      <c r="CA506" s="488"/>
      <c r="CB506" s="488"/>
      <c r="CC506" s="488"/>
      <c r="CD506" s="488"/>
      <c r="CE506" s="488"/>
      <c r="CF506" s="488"/>
      <c r="CG506" s="488"/>
      <c r="CH506" s="488"/>
      <c r="CI506" s="488"/>
      <c r="CJ506" s="488"/>
      <c r="CK506" s="488"/>
      <c r="CL506" s="488"/>
      <c r="CM506" s="488"/>
      <c r="CN506" s="488"/>
      <c r="CO506" s="488"/>
      <c r="CP506" s="488"/>
      <c r="CQ506" s="488"/>
      <c r="CR506" s="488"/>
      <c r="CS506" s="488"/>
      <c r="CT506" s="488"/>
      <c r="CU506" s="488"/>
      <c r="CV506" s="488"/>
      <c r="CW506" s="488"/>
      <c r="CX506" s="488"/>
      <c r="CY506" s="488"/>
      <c r="CZ506" s="488"/>
      <c r="DA506" s="488"/>
      <c r="DB506" s="488"/>
      <c r="DC506" s="488"/>
      <c r="DD506" s="488"/>
      <c r="DE506" s="488"/>
      <c r="DF506" s="488"/>
      <c r="DG506" s="488"/>
      <c r="DH506" s="488"/>
      <c r="DI506" s="488"/>
      <c r="DJ506" s="488"/>
      <c r="DK506" s="488"/>
      <c r="DL506" s="488"/>
      <c r="DM506" s="488"/>
      <c r="DN506" s="488"/>
      <c r="DO506" s="488"/>
      <c r="DP506" s="488"/>
      <c r="DQ506" s="488"/>
      <c r="DR506" s="488"/>
      <c r="DS506" s="488"/>
      <c r="DT506" s="488"/>
      <c r="DU506" s="488"/>
      <c r="DV506" s="488"/>
      <c r="DW506" s="488"/>
      <c r="DX506" s="488"/>
      <c r="DY506" s="488"/>
      <c r="DZ506" s="488"/>
      <c r="EA506" s="488"/>
      <c r="EB506" s="488"/>
      <c r="EC506" s="488"/>
      <c r="ED506" s="488"/>
      <c r="EE506" s="488"/>
      <c r="EF506" s="488"/>
      <c r="EG506" s="488"/>
      <c r="EH506" s="489"/>
    </row>
    <row r="507" spans="1:138" s="490" customFormat="1" ht="18" customHeight="1">
      <c r="A507" s="628">
        <v>499</v>
      </c>
      <c r="B507" s="470" t="s">
        <v>2093</v>
      </c>
      <c r="C507" s="468" t="s">
        <v>580</v>
      </c>
      <c r="D507" s="469">
        <v>1000</v>
      </c>
      <c r="E507" s="344" t="s">
        <v>6335</v>
      </c>
      <c r="F507" s="494" t="s">
        <v>2245</v>
      </c>
      <c r="G507" s="381"/>
      <c r="H507" s="470"/>
      <c r="I507" s="346" t="s">
        <v>2246</v>
      </c>
      <c r="J507" s="468" t="s">
        <v>653</v>
      </c>
      <c r="K507" s="471"/>
      <c r="L507" s="468"/>
      <c r="M507" s="488"/>
      <c r="N507" s="488"/>
      <c r="O507" s="488"/>
      <c r="P507" s="488"/>
      <c r="Q507" s="488"/>
      <c r="R507" s="488"/>
      <c r="S507" s="488"/>
      <c r="T507" s="488"/>
      <c r="U507" s="488"/>
      <c r="V507" s="488"/>
      <c r="W507" s="488"/>
      <c r="X507" s="488"/>
      <c r="Y507" s="488"/>
      <c r="Z507" s="488"/>
      <c r="AA507" s="488"/>
      <c r="AB507" s="488"/>
      <c r="AC507" s="488"/>
      <c r="AD507" s="488"/>
      <c r="AE507" s="488"/>
      <c r="AF507" s="488"/>
      <c r="AG507" s="488"/>
      <c r="AH507" s="488"/>
      <c r="AI507" s="488"/>
      <c r="AJ507" s="488"/>
      <c r="AK507" s="488"/>
      <c r="AL507" s="488"/>
      <c r="AM507" s="488"/>
      <c r="AN507" s="488"/>
      <c r="AO507" s="488"/>
      <c r="AP507" s="488"/>
      <c r="AQ507" s="488"/>
      <c r="AR507" s="488"/>
      <c r="AS507" s="488"/>
      <c r="AT507" s="488"/>
      <c r="AU507" s="488"/>
      <c r="AV507" s="488"/>
      <c r="AW507" s="488"/>
      <c r="AX507" s="488"/>
      <c r="AY507" s="488"/>
      <c r="AZ507" s="488"/>
      <c r="BA507" s="488"/>
      <c r="BB507" s="488"/>
      <c r="BC507" s="488"/>
      <c r="BD507" s="488"/>
      <c r="BE507" s="488"/>
      <c r="BF507" s="488"/>
      <c r="BG507" s="488"/>
      <c r="BH507" s="488"/>
      <c r="BI507" s="488"/>
      <c r="BJ507" s="488"/>
      <c r="BK507" s="488"/>
      <c r="BL507" s="488"/>
      <c r="BM507" s="488"/>
      <c r="BN507" s="488"/>
      <c r="BO507" s="488"/>
      <c r="BP507" s="488"/>
      <c r="BQ507" s="488"/>
      <c r="BR507" s="488"/>
      <c r="BS507" s="488"/>
      <c r="BT507" s="488"/>
      <c r="BU507" s="488"/>
      <c r="BV507" s="488"/>
      <c r="BW507" s="488"/>
      <c r="BX507" s="488"/>
      <c r="BY507" s="488"/>
      <c r="BZ507" s="488"/>
      <c r="CA507" s="488"/>
      <c r="CB507" s="488"/>
      <c r="CC507" s="488"/>
      <c r="CD507" s="488"/>
      <c r="CE507" s="488"/>
      <c r="CF507" s="488"/>
      <c r="CG507" s="488"/>
      <c r="CH507" s="488"/>
      <c r="CI507" s="488"/>
      <c r="CJ507" s="488"/>
      <c r="CK507" s="488"/>
      <c r="CL507" s="488"/>
      <c r="CM507" s="488"/>
      <c r="CN507" s="488"/>
      <c r="CO507" s="488"/>
      <c r="CP507" s="488"/>
      <c r="CQ507" s="488"/>
      <c r="CR507" s="488"/>
      <c r="CS507" s="488"/>
      <c r="CT507" s="488"/>
      <c r="CU507" s="488"/>
      <c r="CV507" s="488"/>
      <c r="CW507" s="488"/>
      <c r="CX507" s="488"/>
      <c r="CY507" s="488"/>
      <c r="CZ507" s="488"/>
      <c r="DA507" s="488"/>
      <c r="DB507" s="488"/>
      <c r="DC507" s="488"/>
      <c r="DD507" s="488"/>
      <c r="DE507" s="488"/>
      <c r="DF507" s="488"/>
      <c r="DG507" s="488"/>
      <c r="DH507" s="488"/>
      <c r="DI507" s="488"/>
      <c r="DJ507" s="488"/>
      <c r="DK507" s="488"/>
      <c r="DL507" s="488"/>
      <c r="DM507" s="488"/>
      <c r="DN507" s="488"/>
      <c r="DO507" s="488"/>
      <c r="DP507" s="488"/>
      <c r="DQ507" s="488"/>
      <c r="DR507" s="488"/>
      <c r="DS507" s="488"/>
      <c r="DT507" s="488"/>
      <c r="DU507" s="488"/>
      <c r="DV507" s="488"/>
      <c r="DW507" s="488"/>
      <c r="DX507" s="488"/>
      <c r="DY507" s="488"/>
      <c r="DZ507" s="488"/>
      <c r="EA507" s="488"/>
      <c r="EB507" s="488"/>
      <c r="EC507" s="488"/>
      <c r="ED507" s="488"/>
      <c r="EE507" s="488"/>
      <c r="EF507" s="488"/>
      <c r="EG507" s="488"/>
      <c r="EH507" s="489"/>
    </row>
    <row r="508" spans="1:138" s="472" customFormat="1" ht="18" customHeight="1">
      <c r="A508" s="628">
        <v>500</v>
      </c>
      <c r="B508" s="491" t="s">
        <v>2247</v>
      </c>
      <c r="C508" s="468" t="s">
        <v>648</v>
      </c>
      <c r="D508" s="469">
        <v>2500</v>
      </c>
      <c r="E508" s="381" t="s">
        <v>2248</v>
      </c>
      <c r="F508" s="369" t="s">
        <v>1039</v>
      </c>
      <c r="G508" s="381" t="s">
        <v>986</v>
      </c>
      <c r="H508" s="470" t="s">
        <v>979</v>
      </c>
      <c r="I508" s="468"/>
      <c r="J508" s="468"/>
      <c r="K508" s="471"/>
      <c r="L508" s="468"/>
    </row>
    <row r="509" spans="1:138" s="472" customFormat="1" ht="18" customHeight="1">
      <c r="A509" s="628">
        <v>501</v>
      </c>
      <c r="B509" s="491" t="s">
        <v>2249</v>
      </c>
      <c r="C509" s="468" t="s">
        <v>648</v>
      </c>
      <c r="D509" s="469">
        <v>3000</v>
      </c>
      <c r="E509" s="381" t="s">
        <v>2250</v>
      </c>
      <c r="F509" s="369" t="s">
        <v>1686</v>
      </c>
      <c r="G509" s="381" t="s">
        <v>1687</v>
      </c>
      <c r="H509" s="470" t="s">
        <v>979</v>
      </c>
      <c r="I509" s="468"/>
      <c r="J509" s="468"/>
      <c r="K509" s="471"/>
      <c r="L509" s="468"/>
    </row>
    <row r="510" spans="1:138" s="472" customFormat="1" ht="18" customHeight="1">
      <c r="A510" s="628">
        <v>502</v>
      </c>
      <c r="B510" s="491" t="s">
        <v>802</v>
      </c>
      <c r="C510" s="468" t="s">
        <v>648</v>
      </c>
      <c r="D510" s="469">
        <v>3000</v>
      </c>
      <c r="E510" s="381" t="s">
        <v>1029</v>
      </c>
      <c r="F510" s="369" t="s">
        <v>1030</v>
      </c>
      <c r="G510" s="381" t="s">
        <v>2251</v>
      </c>
      <c r="H510" s="470" t="s">
        <v>979</v>
      </c>
      <c r="I510" s="468"/>
      <c r="J510" s="468"/>
      <c r="K510" s="471"/>
      <c r="L510" s="468"/>
    </row>
    <row r="511" spans="1:138" s="472" customFormat="1" ht="18" customHeight="1">
      <c r="A511" s="628">
        <v>503</v>
      </c>
      <c r="B511" s="491" t="s">
        <v>2252</v>
      </c>
      <c r="C511" s="468" t="s">
        <v>648</v>
      </c>
      <c r="D511" s="469">
        <v>3000</v>
      </c>
      <c r="E511" s="381" t="s">
        <v>2253</v>
      </c>
      <c r="F511" s="369" t="s">
        <v>1629</v>
      </c>
      <c r="G511" s="381" t="s">
        <v>1630</v>
      </c>
      <c r="H511" s="470" t="s">
        <v>983</v>
      </c>
      <c r="I511" s="468"/>
      <c r="J511" s="468"/>
      <c r="K511" s="471"/>
      <c r="L511" s="468"/>
    </row>
    <row r="512" spans="1:138" s="472" customFormat="1" ht="18" customHeight="1">
      <c r="A512" s="628">
        <v>504</v>
      </c>
      <c r="B512" s="491" t="s">
        <v>2254</v>
      </c>
      <c r="C512" s="468" t="s">
        <v>648</v>
      </c>
      <c r="D512" s="469">
        <v>2000</v>
      </c>
      <c r="E512" s="381" t="s">
        <v>2255</v>
      </c>
      <c r="F512" s="369" t="s">
        <v>2256</v>
      </c>
      <c r="G512" s="381" t="s">
        <v>2257</v>
      </c>
      <c r="H512" s="470" t="s">
        <v>1001</v>
      </c>
      <c r="I512" s="468"/>
      <c r="J512" s="468"/>
      <c r="K512" s="471"/>
      <c r="L512" s="468"/>
    </row>
    <row r="513" spans="1:12" s="472" customFormat="1" ht="18" customHeight="1">
      <c r="A513" s="628">
        <v>505</v>
      </c>
      <c r="B513" s="491" t="s">
        <v>2254</v>
      </c>
      <c r="C513" s="468" t="s">
        <v>648</v>
      </c>
      <c r="D513" s="469">
        <v>5000</v>
      </c>
      <c r="E513" s="381" t="s">
        <v>2258</v>
      </c>
      <c r="F513" s="369" t="s">
        <v>2259</v>
      </c>
      <c r="G513" s="381" t="s">
        <v>2260</v>
      </c>
      <c r="H513" s="470" t="s">
        <v>983</v>
      </c>
      <c r="I513" s="468"/>
      <c r="J513" s="468"/>
      <c r="K513" s="471"/>
      <c r="L513" s="468"/>
    </row>
    <row r="514" spans="1:12" s="472" customFormat="1" ht="18" customHeight="1">
      <c r="A514" s="628">
        <v>506</v>
      </c>
      <c r="B514" s="491" t="s">
        <v>2261</v>
      </c>
      <c r="C514" s="468" t="s">
        <v>648</v>
      </c>
      <c r="D514" s="469">
        <v>3000</v>
      </c>
      <c r="E514" s="381" t="s">
        <v>1269</v>
      </c>
      <c r="F514" s="369" t="s">
        <v>1270</v>
      </c>
      <c r="G514" s="381" t="s">
        <v>1271</v>
      </c>
      <c r="H514" s="470" t="s">
        <v>983</v>
      </c>
      <c r="I514" s="468"/>
      <c r="J514" s="468"/>
      <c r="K514" s="471"/>
      <c r="L514" s="468"/>
    </row>
    <row r="515" spans="1:12" s="472" customFormat="1" ht="18" customHeight="1">
      <c r="A515" s="628">
        <v>507</v>
      </c>
      <c r="B515" s="491" t="s">
        <v>2261</v>
      </c>
      <c r="C515" s="468" t="s">
        <v>648</v>
      </c>
      <c r="D515" s="469">
        <v>160</v>
      </c>
      <c r="E515" s="381" t="s">
        <v>1125</v>
      </c>
      <c r="F515" s="369" t="s">
        <v>1126</v>
      </c>
      <c r="G515" s="381" t="s">
        <v>1127</v>
      </c>
      <c r="H515" s="470" t="s">
        <v>979</v>
      </c>
      <c r="I515" s="468"/>
      <c r="J515" s="468"/>
      <c r="K515" s="471"/>
      <c r="L515" s="468"/>
    </row>
    <row r="516" spans="1:12" s="472" customFormat="1" ht="18" customHeight="1">
      <c r="A516" s="628">
        <v>508</v>
      </c>
      <c r="B516" s="491" t="s">
        <v>2262</v>
      </c>
      <c r="C516" s="468" t="s">
        <v>648</v>
      </c>
      <c r="D516" s="469">
        <v>1000</v>
      </c>
      <c r="E516" s="381" t="s">
        <v>2263</v>
      </c>
      <c r="F516" s="369" t="s">
        <v>532</v>
      </c>
      <c r="G516" s="381" t="s">
        <v>1048</v>
      </c>
      <c r="H516" s="470" t="s">
        <v>983</v>
      </c>
      <c r="I516" s="468"/>
      <c r="J516" s="468"/>
      <c r="K516" s="471"/>
      <c r="L516" s="468"/>
    </row>
    <row r="517" spans="1:12" s="472" customFormat="1" ht="18" customHeight="1">
      <c r="A517" s="628">
        <v>509</v>
      </c>
      <c r="B517" s="491" t="s">
        <v>2264</v>
      </c>
      <c r="C517" s="468" t="s">
        <v>648</v>
      </c>
      <c r="D517" s="469">
        <v>20000</v>
      </c>
      <c r="E517" s="381" t="s">
        <v>2265</v>
      </c>
      <c r="F517" s="369" t="s">
        <v>2266</v>
      </c>
      <c r="G517" s="381" t="s">
        <v>2267</v>
      </c>
      <c r="H517" s="470" t="s">
        <v>979</v>
      </c>
      <c r="I517" s="468"/>
      <c r="J517" s="468"/>
      <c r="K517" s="471"/>
      <c r="L517" s="468"/>
    </row>
    <row r="518" spans="1:12" s="497" customFormat="1" ht="18" customHeight="1">
      <c r="A518" s="628">
        <v>510</v>
      </c>
      <c r="B518" s="491" t="s">
        <v>2268</v>
      </c>
      <c r="C518" s="495" t="s">
        <v>648</v>
      </c>
      <c r="D518" s="469">
        <v>1500</v>
      </c>
      <c r="E518" s="381" t="s">
        <v>2269</v>
      </c>
      <c r="F518" s="381">
        <v>18001001998</v>
      </c>
      <c r="G518" s="381" t="s">
        <v>2270</v>
      </c>
      <c r="H518" s="470" t="s">
        <v>983</v>
      </c>
      <c r="I518" s="495"/>
      <c r="J518" s="495"/>
      <c r="K518" s="496"/>
      <c r="L518" s="495"/>
    </row>
    <row r="519" spans="1:12" s="497" customFormat="1" ht="18" customHeight="1">
      <c r="A519" s="628">
        <v>511</v>
      </c>
      <c r="B519" s="491" t="s">
        <v>2268</v>
      </c>
      <c r="C519" s="495" t="s">
        <v>648</v>
      </c>
      <c r="D519" s="469">
        <v>3000</v>
      </c>
      <c r="E519" s="381" t="s">
        <v>2271</v>
      </c>
      <c r="F519" s="381">
        <v>18101077210</v>
      </c>
      <c r="G519" s="381" t="s">
        <v>2272</v>
      </c>
      <c r="H519" s="470" t="s">
        <v>983</v>
      </c>
      <c r="I519" s="495"/>
      <c r="J519" s="495"/>
      <c r="K519" s="496"/>
      <c r="L519" s="495"/>
    </row>
    <row r="520" spans="1:12" s="497" customFormat="1" ht="18" customHeight="1">
      <c r="A520" s="628">
        <v>512</v>
      </c>
      <c r="B520" s="491" t="s">
        <v>2268</v>
      </c>
      <c r="C520" s="495" t="s">
        <v>648</v>
      </c>
      <c r="D520" s="469">
        <v>7600</v>
      </c>
      <c r="E520" s="381" t="s">
        <v>2273</v>
      </c>
      <c r="F520" s="381" t="s">
        <v>2064</v>
      </c>
      <c r="G520" s="381" t="s">
        <v>2274</v>
      </c>
      <c r="H520" s="470" t="s">
        <v>1001</v>
      </c>
      <c r="I520" s="495"/>
      <c r="J520" s="495"/>
      <c r="K520" s="496"/>
      <c r="L520" s="495"/>
    </row>
    <row r="521" spans="1:12" s="497" customFormat="1" ht="18" customHeight="1">
      <c r="A521" s="628">
        <v>513</v>
      </c>
      <c r="B521" s="491" t="s">
        <v>2275</v>
      </c>
      <c r="C521" s="495" t="s">
        <v>648</v>
      </c>
      <c r="D521" s="469">
        <v>2000</v>
      </c>
      <c r="E521" s="381" t="s">
        <v>2276</v>
      </c>
      <c r="F521" s="381">
        <v>39001002749</v>
      </c>
      <c r="G521" s="381" t="s">
        <v>2277</v>
      </c>
      <c r="H521" s="470" t="s">
        <v>1001</v>
      </c>
      <c r="I521" s="495"/>
      <c r="J521" s="495"/>
      <c r="K521" s="496"/>
      <c r="L521" s="495"/>
    </row>
    <row r="522" spans="1:12" s="497" customFormat="1" ht="18" customHeight="1">
      <c r="A522" s="628">
        <v>514</v>
      </c>
      <c r="B522" s="491" t="s">
        <v>2275</v>
      </c>
      <c r="C522" s="495" t="s">
        <v>648</v>
      </c>
      <c r="D522" s="469">
        <v>2100</v>
      </c>
      <c r="E522" s="381" t="s">
        <v>2273</v>
      </c>
      <c r="F522" s="381" t="s">
        <v>2064</v>
      </c>
      <c r="G522" s="381" t="s">
        <v>2274</v>
      </c>
      <c r="H522" s="470" t="s">
        <v>1001</v>
      </c>
      <c r="I522" s="495"/>
      <c r="J522" s="495"/>
      <c r="K522" s="496"/>
      <c r="L522" s="495"/>
    </row>
    <row r="523" spans="1:12" s="497" customFormat="1" ht="18" customHeight="1">
      <c r="A523" s="628">
        <v>515</v>
      </c>
      <c r="B523" s="491" t="s">
        <v>2278</v>
      </c>
      <c r="C523" s="495" t="s">
        <v>648</v>
      </c>
      <c r="D523" s="469">
        <v>1500</v>
      </c>
      <c r="E523" s="381" t="s">
        <v>1796</v>
      </c>
      <c r="F523" s="369" t="s">
        <v>1797</v>
      </c>
      <c r="G523" s="381" t="s">
        <v>1798</v>
      </c>
      <c r="H523" s="470" t="s">
        <v>979</v>
      </c>
      <c r="I523" s="495"/>
      <c r="J523" s="495"/>
      <c r="K523" s="496"/>
      <c r="L523" s="495"/>
    </row>
    <row r="524" spans="1:12" s="497" customFormat="1" ht="18" customHeight="1">
      <c r="A524" s="628">
        <v>516</v>
      </c>
      <c r="B524" s="491" t="s">
        <v>2278</v>
      </c>
      <c r="C524" s="495" t="s">
        <v>648</v>
      </c>
      <c r="D524" s="469">
        <v>2000</v>
      </c>
      <c r="E524" s="381" t="s">
        <v>1814</v>
      </c>
      <c r="F524" s="369" t="s">
        <v>1815</v>
      </c>
      <c r="G524" s="381" t="s">
        <v>1816</v>
      </c>
      <c r="H524" s="470" t="s">
        <v>979</v>
      </c>
      <c r="I524" s="495"/>
      <c r="J524" s="495"/>
      <c r="K524" s="496"/>
      <c r="L524" s="495"/>
    </row>
    <row r="525" spans="1:12" s="497" customFormat="1" ht="18" customHeight="1">
      <c r="A525" s="628">
        <v>517</v>
      </c>
      <c r="B525" s="491" t="s">
        <v>2279</v>
      </c>
      <c r="C525" s="495" t="s">
        <v>648</v>
      </c>
      <c r="D525" s="469">
        <v>13000</v>
      </c>
      <c r="E525" s="381" t="s">
        <v>2280</v>
      </c>
      <c r="F525" s="369" t="s">
        <v>2281</v>
      </c>
      <c r="G525" s="381" t="s">
        <v>2282</v>
      </c>
      <c r="H525" s="470" t="s">
        <v>983</v>
      </c>
      <c r="I525" s="495"/>
      <c r="J525" s="495"/>
      <c r="K525" s="496"/>
      <c r="L525" s="495"/>
    </row>
    <row r="526" spans="1:12" s="497" customFormat="1" ht="18" customHeight="1">
      <c r="A526" s="628">
        <v>518</v>
      </c>
      <c r="B526" s="491" t="s">
        <v>2279</v>
      </c>
      <c r="C526" s="495" t="s">
        <v>648</v>
      </c>
      <c r="D526" s="469">
        <v>15000</v>
      </c>
      <c r="E526" s="381" t="s">
        <v>2283</v>
      </c>
      <c r="F526" s="369" t="s">
        <v>1081</v>
      </c>
      <c r="G526" s="381" t="s">
        <v>1082</v>
      </c>
      <c r="H526" s="470" t="s">
        <v>983</v>
      </c>
      <c r="I526" s="495"/>
      <c r="J526" s="495"/>
      <c r="K526" s="496"/>
      <c r="L526" s="495"/>
    </row>
    <row r="527" spans="1:12" s="497" customFormat="1" ht="18" customHeight="1">
      <c r="A527" s="628">
        <v>519</v>
      </c>
      <c r="B527" s="491" t="s">
        <v>2284</v>
      </c>
      <c r="C527" s="495" t="s">
        <v>648</v>
      </c>
      <c r="D527" s="469">
        <v>3000</v>
      </c>
      <c r="E527" s="381" t="s">
        <v>1311</v>
      </c>
      <c r="F527" s="369" t="s">
        <v>1312</v>
      </c>
      <c r="G527" s="381" t="s">
        <v>1313</v>
      </c>
      <c r="H527" s="470" t="s">
        <v>979</v>
      </c>
      <c r="I527" s="495"/>
      <c r="J527" s="495"/>
      <c r="K527" s="496"/>
      <c r="L527" s="495"/>
    </row>
    <row r="528" spans="1:12" s="631" customFormat="1" ht="18" customHeight="1">
      <c r="A528" s="628">
        <v>520</v>
      </c>
      <c r="B528" s="491" t="s">
        <v>6292</v>
      </c>
      <c r="C528" s="498" t="s">
        <v>580</v>
      </c>
      <c r="D528" s="630">
        <v>6500</v>
      </c>
      <c r="E528" s="499" t="s">
        <v>2285</v>
      </c>
      <c r="F528" s="588" t="s">
        <v>2286</v>
      </c>
      <c r="G528" s="500"/>
      <c r="H528" s="501"/>
      <c r="I528" s="493" t="s">
        <v>2287</v>
      </c>
      <c r="J528" s="498" t="s">
        <v>653</v>
      </c>
      <c r="K528" s="502"/>
      <c r="L528" s="498"/>
    </row>
    <row r="529" spans="1:12" s="472" customFormat="1" ht="18" customHeight="1">
      <c r="A529" s="628">
        <v>521</v>
      </c>
      <c r="B529" s="491" t="s">
        <v>6290</v>
      </c>
      <c r="C529" s="468" t="s">
        <v>648</v>
      </c>
      <c r="D529" s="369">
        <v>19986</v>
      </c>
      <c r="E529" s="381" t="s">
        <v>1429</v>
      </c>
      <c r="F529" s="369" t="s">
        <v>1430</v>
      </c>
      <c r="G529" s="381" t="s">
        <v>1431</v>
      </c>
      <c r="H529" s="470" t="s">
        <v>979</v>
      </c>
      <c r="I529" s="468"/>
      <c r="J529" s="468"/>
      <c r="K529" s="471"/>
      <c r="L529" s="468"/>
    </row>
    <row r="530" spans="1:12">
      <c r="A530" s="343"/>
      <c r="B530" s="366"/>
      <c r="C530" s="345"/>
      <c r="D530" s="622"/>
      <c r="E530" s="345"/>
      <c r="F530" s="235"/>
      <c r="G530" s="235"/>
      <c r="H530" s="235"/>
      <c r="I530" s="234"/>
      <c r="J530" s="234"/>
      <c r="K530" s="347"/>
      <c r="L530" s="345"/>
    </row>
    <row r="531" spans="1:12">
      <c r="A531" s="343"/>
      <c r="B531" s="366"/>
      <c r="C531" s="345"/>
      <c r="D531" s="622"/>
      <c r="E531" s="345"/>
      <c r="F531" s="235"/>
      <c r="G531" s="235"/>
      <c r="H531" s="235"/>
      <c r="I531" s="234"/>
      <c r="J531" s="234"/>
      <c r="K531" s="347"/>
      <c r="L531" s="345"/>
    </row>
    <row r="532" spans="1:12">
      <c r="A532" s="343"/>
      <c r="B532" s="366"/>
      <c r="C532" s="345"/>
      <c r="D532" s="622"/>
      <c r="E532" s="345"/>
      <c r="F532" s="235"/>
      <c r="G532" s="235"/>
      <c r="H532" s="235"/>
      <c r="I532" s="234"/>
      <c r="J532" s="234"/>
      <c r="K532" s="347"/>
      <c r="L532" s="345"/>
    </row>
    <row r="533" spans="1:12">
      <c r="A533" s="343"/>
      <c r="B533" s="366"/>
      <c r="C533" s="345"/>
      <c r="D533" s="622"/>
      <c r="E533" s="345"/>
      <c r="F533" s="235"/>
      <c r="G533" s="235"/>
      <c r="H533" s="235"/>
      <c r="I533" s="234"/>
      <c r="J533" s="234"/>
      <c r="K533" s="347"/>
      <c r="L533" s="345"/>
    </row>
    <row r="534" spans="1:12">
      <c r="A534" s="343"/>
      <c r="B534" s="366"/>
      <c r="C534" s="345"/>
      <c r="D534" s="622"/>
      <c r="E534" s="345"/>
      <c r="F534" s="235"/>
      <c r="G534" s="235"/>
      <c r="H534" s="235"/>
      <c r="I534" s="234"/>
      <c r="J534" s="234"/>
      <c r="K534" s="347"/>
      <c r="L534" s="345"/>
    </row>
    <row r="535" spans="1:12">
      <c r="A535" s="343"/>
      <c r="B535" s="366"/>
      <c r="C535" s="345"/>
      <c r="D535" s="622"/>
      <c r="E535" s="345"/>
      <c r="F535" s="235"/>
      <c r="G535" s="235"/>
      <c r="H535" s="235"/>
      <c r="I535" s="234"/>
      <c r="J535" s="234"/>
      <c r="K535" s="347"/>
      <c r="L535" s="345"/>
    </row>
    <row r="536" spans="1:12">
      <c r="A536" s="343"/>
      <c r="B536" s="366"/>
      <c r="C536" s="345"/>
      <c r="D536" s="594"/>
      <c r="E536" s="345"/>
      <c r="F536" s="235"/>
      <c r="G536" s="235"/>
      <c r="H536" s="235"/>
      <c r="I536" s="234"/>
      <c r="J536" s="234"/>
      <c r="K536" s="347"/>
      <c r="L536" s="345"/>
    </row>
    <row r="537" spans="1:12">
      <c r="A537" s="343"/>
      <c r="B537" s="366"/>
      <c r="C537" s="345"/>
      <c r="D537" s="594"/>
      <c r="E537" s="345"/>
      <c r="F537" s="235"/>
      <c r="G537" s="235"/>
      <c r="H537" s="235"/>
      <c r="I537" s="234"/>
      <c r="J537" s="234"/>
      <c r="K537" s="347"/>
      <c r="L537" s="345"/>
    </row>
    <row r="538" spans="1:12">
      <c r="A538" s="343" t="s">
        <v>271</v>
      </c>
      <c r="B538" s="366"/>
      <c r="C538" s="345"/>
      <c r="D538" s="594"/>
      <c r="E538" s="345"/>
      <c r="F538" s="235"/>
      <c r="G538" s="235"/>
      <c r="H538" s="235"/>
      <c r="I538" s="234"/>
      <c r="J538" s="234"/>
      <c r="K538" s="347"/>
      <c r="L538" s="345"/>
    </row>
    <row r="539" spans="1:12">
      <c r="A539" s="225"/>
      <c r="B539" s="226"/>
      <c r="C539" s="225"/>
      <c r="D539" s="595"/>
      <c r="E539" s="225"/>
      <c r="F539" s="226"/>
      <c r="G539" s="225"/>
      <c r="H539" s="226"/>
      <c r="I539" s="225"/>
      <c r="J539" s="226"/>
      <c r="K539" s="225"/>
      <c r="L539" s="226"/>
    </row>
    <row r="540" spans="1:12">
      <c r="A540" s="225"/>
      <c r="B540" s="231"/>
      <c r="C540" s="225"/>
      <c r="D540" s="596"/>
      <c r="E540" s="225"/>
      <c r="F540" s="231"/>
      <c r="G540" s="225"/>
      <c r="H540" s="231"/>
      <c r="I540" s="225"/>
      <c r="J540" s="231"/>
      <c r="K540" s="225"/>
      <c r="L540" s="231"/>
    </row>
    <row r="541" spans="1:12" s="232" customFormat="1">
      <c r="A541" s="669" t="s">
        <v>399</v>
      </c>
      <c r="B541" s="669"/>
      <c r="C541" s="669"/>
      <c r="D541" s="669"/>
      <c r="E541" s="669"/>
      <c r="F541" s="669"/>
      <c r="G541" s="669"/>
      <c r="H541" s="669"/>
      <c r="I541" s="669"/>
      <c r="J541" s="669"/>
      <c r="K541" s="669"/>
      <c r="L541" s="669"/>
    </row>
    <row r="542" spans="1:12" s="233" customFormat="1" ht="12.75">
      <c r="A542" s="669" t="s">
        <v>433</v>
      </c>
      <c r="B542" s="669"/>
      <c r="C542" s="669"/>
      <c r="D542" s="669"/>
      <c r="E542" s="669"/>
      <c r="F542" s="669"/>
      <c r="G542" s="669"/>
      <c r="H542" s="669"/>
      <c r="I542" s="669"/>
      <c r="J542" s="669"/>
      <c r="K542" s="669"/>
      <c r="L542" s="669"/>
    </row>
    <row r="543" spans="1:12" s="233" customFormat="1" ht="12.75">
      <c r="A543" s="669"/>
      <c r="B543" s="669"/>
      <c r="C543" s="669"/>
      <c r="D543" s="669"/>
      <c r="E543" s="669"/>
      <c r="F543" s="669"/>
      <c r="G543" s="669"/>
      <c r="H543" s="669"/>
      <c r="I543" s="669"/>
      <c r="J543" s="669"/>
      <c r="K543" s="669"/>
      <c r="L543" s="669"/>
    </row>
    <row r="544" spans="1:12" s="232" customFormat="1">
      <c r="A544" s="669" t="s">
        <v>432</v>
      </c>
      <c r="B544" s="669"/>
      <c r="C544" s="669"/>
      <c r="D544" s="669"/>
      <c r="E544" s="669"/>
      <c r="F544" s="669"/>
      <c r="G544" s="669"/>
      <c r="H544" s="669"/>
      <c r="I544" s="669"/>
      <c r="J544" s="669"/>
      <c r="K544" s="669"/>
      <c r="L544" s="669"/>
    </row>
    <row r="545" spans="1:12" s="232" customFormat="1">
      <c r="A545" s="669"/>
      <c r="B545" s="669"/>
      <c r="C545" s="669"/>
      <c r="D545" s="669"/>
      <c r="E545" s="669"/>
      <c r="F545" s="669"/>
      <c r="G545" s="669"/>
      <c r="H545" s="669"/>
      <c r="I545" s="669"/>
      <c r="J545" s="669"/>
      <c r="K545" s="669"/>
      <c r="L545" s="669"/>
    </row>
    <row r="546" spans="1:12" s="232" customFormat="1">
      <c r="A546" s="669" t="s">
        <v>431</v>
      </c>
      <c r="B546" s="669"/>
      <c r="C546" s="669"/>
      <c r="D546" s="669"/>
      <c r="E546" s="669"/>
      <c r="F546" s="669"/>
      <c r="G546" s="669"/>
      <c r="H546" s="669"/>
      <c r="I546" s="669"/>
      <c r="J546" s="669"/>
      <c r="K546" s="669"/>
      <c r="L546" s="669"/>
    </row>
    <row r="547" spans="1:12" s="232" customFormat="1">
      <c r="A547" s="225"/>
      <c r="B547" s="226"/>
      <c r="C547" s="225"/>
      <c r="D547" s="595"/>
      <c r="E547" s="225"/>
      <c r="F547" s="226"/>
      <c r="G547" s="225"/>
      <c r="H547" s="226"/>
      <c r="I547" s="225"/>
      <c r="J547" s="226"/>
      <c r="K547" s="225"/>
      <c r="L547" s="226"/>
    </row>
    <row r="548" spans="1:12" s="232" customFormat="1">
      <c r="A548" s="225"/>
      <c r="B548" s="231"/>
      <c r="C548" s="225"/>
      <c r="D548" s="596"/>
      <c r="E548" s="225"/>
      <c r="F548" s="231"/>
      <c r="G548" s="225"/>
      <c r="H548" s="231"/>
      <c r="I548" s="225"/>
      <c r="J548" s="231"/>
      <c r="K548" s="225"/>
      <c r="L548" s="231"/>
    </row>
    <row r="549" spans="1:12" s="232" customFormat="1">
      <c r="A549" s="225"/>
      <c r="B549" s="226"/>
      <c r="C549" s="225"/>
      <c r="D549" s="595"/>
      <c r="E549" s="225"/>
      <c r="F549" s="226"/>
      <c r="G549" s="225"/>
      <c r="H549" s="226"/>
      <c r="I549" s="225"/>
      <c r="J549" s="226"/>
      <c r="K549" s="225"/>
      <c r="L549" s="226"/>
    </row>
    <row r="550" spans="1:12">
      <c r="A550" s="225"/>
      <c r="B550" s="231"/>
      <c r="C550" s="225"/>
      <c r="D550" s="596"/>
      <c r="E550" s="225"/>
      <c r="F550" s="231"/>
      <c r="G550" s="225"/>
      <c r="H550" s="231"/>
      <c r="I550" s="225"/>
      <c r="J550" s="231"/>
      <c r="K550" s="225"/>
      <c r="L550" s="231"/>
    </row>
    <row r="551" spans="1:12" s="227" customFormat="1">
      <c r="A551" s="675" t="s">
        <v>107</v>
      </c>
      <c r="B551" s="675"/>
      <c r="C551" s="226"/>
      <c r="D551" s="597"/>
      <c r="E551" s="226"/>
      <c r="F551" s="226"/>
      <c r="G551" s="225"/>
      <c r="H551" s="226"/>
      <c r="I551" s="226"/>
      <c r="J551" s="225"/>
      <c r="K551" s="226"/>
      <c r="L551" s="225"/>
    </row>
    <row r="552" spans="1:12" s="227" customFormat="1">
      <c r="A552" s="226"/>
      <c r="B552" s="225"/>
      <c r="C552" s="230"/>
      <c r="D552" s="598"/>
      <c r="E552" s="230"/>
      <c r="F552" s="226"/>
      <c r="G552" s="225"/>
      <c r="H552" s="229"/>
      <c r="I552" s="226"/>
      <c r="J552" s="225"/>
      <c r="K552" s="226"/>
      <c r="L552" s="225"/>
    </row>
    <row r="553" spans="1:12" s="227" customFormat="1" ht="15" customHeight="1">
      <c r="A553" s="226"/>
      <c r="B553" s="225"/>
      <c r="C553" s="667" t="s">
        <v>263</v>
      </c>
      <c r="D553" s="668"/>
      <c r="E553" s="667"/>
      <c r="F553" s="226"/>
      <c r="G553" s="225"/>
      <c r="H553" s="673" t="s">
        <v>430</v>
      </c>
      <c r="I553" s="228"/>
      <c r="J553" s="225"/>
      <c r="K553" s="226"/>
      <c r="L553" s="225"/>
    </row>
    <row r="554" spans="1:12" s="227" customFormat="1">
      <c r="A554" s="226"/>
      <c r="B554" s="225"/>
      <c r="C554" s="226"/>
      <c r="D554" s="597"/>
      <c r="E554" s="226"/>
      <c r="F554" s="226"/>
      <c r="G554" s="225"/>
      <c r="H554" s="674"/>
      <c r="I554" s="228"/>
      <c r="J554" s="225"/>
      <c r="K554" s="226"/>
      <c r="L554" s="225"/>
    </row>
    <row r="555" spans="1:12" s="224" customFormat="1">
      <c r="A555" s="226"/>
      <c r="B555" s="225"/>
      <c r="C555" s="667" t="s">
        <v>139</v>
      </c>
      <c r="D555" s="668"/>
      <c r="E555" s="667"/>
      <c r="F555" s="226"/>
      <c r="G555" s="225"/>
      <c r="H555" s="226"/>
      <c r="I555" s="226"/>
      <c r="J555" s="225"/>
      <c r="K555" s="226"/>
      <c r="L555" s="225"/>
    </row>
    <row r="556" spans="1:12" s="224" customFormat="1">
      <c r="D556" s="599"/>
      <c r="E556" s="222"/>
    </row>
    <row r="557" spans="1:12" s="224" customFormat="1">
      <c r="D557" s="599"/>
      <c r="E557" s="222"/>
    </row>
    <row r="558" spans="1:12" s="224" customFormat="1">
      <c r="D558" s="599"/>
      <c r="E558" s="222"/>
    </row>
    <row r="559" spans="1:12" s="224" customFormat="1">
      <c r="D559" s="599"/>
      <c r="E559" s="222"/>
    </row>
    <row r="560" spans="1:12" s="224" customFormat="1">
      <c r="D560" s="599"/>
    </row>
  </sheetData>
  <autoFilter ref="A7:L529"/>
  <mergeCells count="11">
    <mergeCell ref="K2:L2"/>
    <mergeCell ref="A5:F5"/>
    <mergeCell ref="C555:E555"/>
    <mergeCell ref="A542:L543"/>
    <mergeCell ref="A544:L545"/>
    <mergeCell ref="A546:L546"/>
    <mergeCell ref="I6:K6"/>
    <mergeCell ref="H553:H554"/>
    <mergeCell ref="A551:B551"/>
    <mergeCell ref="A541:L541"/>
    <mergeCell ref="C553:E553"/>
  </mergeCells>
  <dataValidations count="3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6:F538 F102:G105 F37:F101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53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538"/>
  </dataValidations>
  <printOptions gridLines="1"/>
  <pageMargins left="0.11810804899387577" right="0.11810804899387577" top="0.354329615048119" bottom="0.354329615048119" header="0.31496062992125984" footer="0.31496062992125984"/>
  <pageSetup scale="49" fitToHeight="0" orientation="landscape" r:id="rId1"/>
  <rowBreaks count="1" manualBreakCount="1">
    <brk id="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D46"/>
  <sheetViews>
    <sheetView showGridLines="0" view="pageBreakPreview" zoomScale="80" zoomScaleNormal="100" zoomScaleSheetLayoutView="80" workbookViewId="0">
      <selection activeCell="F33" sqref="F3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48.85546875" style="2" customWidth="1"/>
    <col min="6" max="16384" width="9.140625" style="2"/>
  </cols>
  <sheetData>
    <row r="1" spans="1:4">
      <c r="A1" s="62" t="s">
        <v>296</v>
      </c>
      <c r="B1" s="64"/>
      <c r="C1" s="678" t="s">
        <v>109</v>
      </c>
      <c r="D1" s="678"/>
    </row>
    <row r="2" spans="1:4">
      <c r="A2" s="64" t="s">
        <v>140</v>
      </c>
      <c r="B2" s="64"/>
      <c r="C2" s="676" t="str">
        <f>'ფორმა N1'!K2</f>
        <v>01.01.2020-12.31.2020</v>
      </c>
      <c r="D2" s="677"/>
    </row>
    <row r="3" spans="1:4">
      <c r="A3" s="62"/>
      <c r="B3" s="64"/>
      <c r="C3" s="63"/>
      <c r="D3" s="63"/>
    </row>
    <row r="4" spans="1:4">
      <c r="A4" s="65" t="s">
        <v>269</v>
      </c>
      <c r="B4" s="87"/>
      <c r="C4" s="88"/>
      <c r="D4" s="64"/>
    </row>
    <row r="5" spans="1:4">
      <c r="A5" s="195" t="str">
        <f>'ფორმა N1'!A5</f>
        <v>მპგ "ევროპული საქართველო-მოძრაობა თავისუფლებისთვის"</v>
      </c>
      <c r="B5" s="12"/>
      <c r="C5" s="12"/>
    </row>
    <row r="6" spans="1:4">
      <c r="A6" s="89"/>
      <c r="B6" s="89"/>
      <c r="C6" s="89"/>
      <c r="D6" s="90"/>
    </row>
    <row r="7" spans="1:4">
      <c r="A7" s="64"/>
      <c r="B7" s="64"/>
      <c r="C7" s="64"/>
      <c r="D7" s="64"/>
    </row>
    <row r="8" spans="1:4" s="6" customFormat="1" ht="39" customHeight="1">
      <c r="A8" s="91" t="s">
        <v>64</v>
      </c>
      <c r="B8" s="67" t="s">
        <v>244</v>
      </c>
      <c r="C8" s="67" t="s">
        <v>66</v>
      </c>
      <c r="D8" s="67" t="s">
        <v>67</v>
      </c>
    </row>
    <row r="9" spans="1:4" s="7" customFormat="1" ht="16.5" customHeight="1">
      <c r="A9" s="196">
        <v>1</v>
      </c>
      <c r="B9" s="196" t="s">
        <v>65</v>
      </c>
      <c r="C9" s="71">
        <f>SUM(C10,C26)</f>
        <v>2777852.61</v>
      </c>
      <c r="D9" s="71">
        <f>SUM(D10,D26)</f>
        <v>2447762.04</v>
      </c>
    </row>
    <row r="10" spans="1:4" s="7" customFormat="1" ht="16.5" customHeight="1">
      <c r="A10" s="73">
        <v>1.1000000000000001</v>
      </c>
      <c r="B10" s="73" t="s">
        <v>80</v>
      </c>
      <c r="C10" s="71">
        <f>SUM(C11,C12,C16,C19,C25,C26)</f>
        <v>2613286.11</v>
      </c>
      <c r="D10" s="71">
        <f>SUM(D11,D12,D16,D19,D24,D25)</f>
        <v>2447762.04</v>
      </c>
    </row>
    <row r="11" spans="1:4" s="9" customFormat="1" ht="16.5" customHeight="1">
      <c r="A11" s="74" t="s">
        <v>30</v>
      </c>
      <c r="B11" s="74" t="s">
        <v>79</v>
      </c>
      <c r="C11" s="8"/>
      <c r="D11" s="8"/>
    </row>
    <row r="12" spans="1:4" s="10" customFormat="1" ht="16.5" customHeight="1">
      <c r="A12" s="74" t="s">
        <v>31</v>
      </c>
      <c r="B12" s="74" t="s">
        <v>302</v>
      </c>
      <c r="C12" s="71">
        <f>SUM(C13,C14)</f>
        <v>869368.82</v>
      </c>
      <c r="D12" s="71">
        <f>SUM(D13,D14)</f>
        <v>869368.82</v>
      </c>
    </row>
    <row r="13" spans="1:4" s="3" customFormat="1" ht="16.5" customHeight="1">
      <c r="A13" s="82" t="s">
        <v>81</v>
      </c>
      <c r="B13" s="82" t="s">
        <v>305</v>
      </c>
      <c r="C13" s="8">
        <v>869368.82</v>
      </c>
      <c r="D13" s="8">
        <v>869368.82</v>
      </c>
    </row>
    <row r="14" spans="1:4" s="3" customFormat="1" ht="16.5" customHeight="1">
      <c r="A14" s="82" t="s">
        <v>470</v>
      </c>
      <c r="B14" s="82" t="s">
        <v>469</v>
      </c>
      <c r="C14" s="8"/>
      <c r="D14" s="8"/>
    </row>
    <row r="15" spans="1:4" s="3" customFormat="1" ht="16.5" customHeight="1">
      <c r="A15" s="82" t="s">
        <v>471</v>
      </c>
      <c r="B15" s="82" t="s">
        <v>97</v>
      </c>
      <c r="C15" s="8"/>
      <c r="D15" s="8"/>
    </row>
    <row r="16" spans="1:4" s="3" customFormat="1" ht="16.5" customHeight="1">
      <c r="A16" s="74" t="s">
        <v>82</v>
      </c>
      <c r="B16" s="74" t="s">
        <v>83</v>
      </c>
      <c r="C16" s="92">
        <f>SUM(C17:C18)</f>
        <v>918229.81</v>
      </c>
      <c r="D16" s="92">
        <f>SUM(D17:D18)</f>
        <v>918229.81</v>
      </c>
    </row>
    <row r="17" spans="1:4" s="3" customFormat="1" ht="16.5" customHeight="1">
      <c r="A17" s="82" t="s">
        <v>84</v>
      </c>
      <c r="B17" s="82" t="s">
        <v>86</v>
      </c>
      <c r="C17" s="8">
        <v>783740.79</v>
      </c>
      <c r="D17" s="8">
        <v>783740.79</v>
      </c>
    </row>
    <row r="18" spans="1:4" s="3" customFormat="1" ht="30">
      <c r="A18" s="82" t="s">
        <v>85</v>
      </c>
      <c r="B18" s="82" t="s">
        <v>110</v>
      </c>
      <c r="C18" s="8">
        <v>134489.01999999999</v>
      </c>
      <c r="D18" s="8">
        <v>134489.01999999999</v>
      </c>
    </row>
    <row r="19" spans="1:4" s="3" customFormat="1" ht="16.5" customHeight="1">
      <c r="A19" s="74" t="s">
        <v>87</v>
      </c>
      <c r="B19" s="74" t="s">
        <v>395</v>
      </c>
      <c r="C19" s="92">
        <f>SUM(C20:C23)</f>
        <v>0</v>
      </c>
      <c r="D19" s="92">
        <f>SUM(D20:D23)</f>
        <v>0</v>
      </c>
    </row>
    <row r="20" spans="1:4" s="3" customFormat="1" ht="16.5" customHeight="1">
      <c r="A20" s="82" t="s">
        <v>88</v>
      </c>
      <c r="B20" s="82" t="s">
        <v>89</v>
      </c>
      <c r="C20" s="8"/>
      <c r="D20" s="8"/>
    </row>
    <row r="21" spans="1:4" s="3" customFormat="1" ht="30">
      <c r="A21" s="82" t="s">
        <v>92</v>
      </c>
      <c r="B21" s="82" t="s">
        <v>90</v>
      </c>
      <c r="C21" s="8"/>
      <c r="D21" s="8"/>
    </row>
    <row r="22" spans="1:4" s="3" customFormat="1" ht="16.5" customHeight="1">
      <c r="A22" s="82" t="s">
        <v>93</v>
      </c>
      <c r="B22" s="82" t="s">
        <v>91</v>
      </c>
      <c r="C22" s="8"/>
      <c r="D22" s="8"/>
    </row>
    <row r="23" spans="1:4" s="3" customFormat="1" ht="16.5" customHeight="1">
      <c r="A23" s="82" t="s">
        <v>94</v>
      </c>
      <c r="B23" s="82" t="s">
        <v>412</v>
      </c>
      <c r="C23" s="8"/>
      <c r="D23" s="8"/>
    </row>
    <row r="24" spans="1:4" s="3" customFormat="1" ht="16.5" customHeight="1">
      <c r="A24" s="74" t="s">
        <v>95</v>
      </c>
      <c r="B24" s="74" t="s">
        <v>413</v>
      </c>
      <c r="C24" s="213"/>
      <c r="D24" s="8"/>
    </row>
    <row r="25" spans="1:4" s="3" customFormat="1">
      <c r="A25" s="74" t="s">
        <v>246</v>
      </c>
      <c r="B25" s="74" t="s">
        <v>419</v>
      </c>
      <c r="C25" s="8">
        <v>661120.98</v>
      </c>
      <c r="D25" s="8">
        <f>666993.34+6000-12829.93</f>
        <v>660163.40999999992</v>
      </c>
    </row>
    <row r="26" spans="1:4" ht="16.5" customHeight="1">
      <c r="A26" s="73">
        <v>1.2</v>
      </c>
      <c r="B26" s="73" t="s">
        <v>96</v>
      </c>
      <c r="C26" s="71">
        <f>SUM(C27,C35)</f>
        <v>164566.5</v>
      </c>
      <c r="D26" s="71">
        <f>SUM(D27,D35)</f>
        <v>0</v>
      </c>
    </row>
    <row r="27" spans="1:4" ht="16.5" customHeight="1">
      <c r="A27" s="74" t="s">
        <v>32</v>
      </c>
      <c r="B27" s="74" t="s">
        <v>305</v>
      </c>
      <c r="C27" s="92">
        <f>SUM(C28:C30)</f>
        <v>164566.5</v>
      </c>
      <c r="D27" s="92">
        <f>SUM(D28:D30)</f>
        <v>0</v>
      </c>
    </row>
    <row r="28" spans="1:4">
      <c r="A28" s="198" t="s">
        <v>98</v>
      </c>
      <c r="B28" s="198" t="s">
        <v>303</v>
      </c>
      <c r="C28" s="8"/>
      <c r="D28" s="8"/>
    </row>
    <row r="29" spans="1:4">
      <c r="A29" s="198" t="s">
        <v>99</v>
      </c>
      <c r="B29" s="198" t="s">
        <v>306</v>
      </c>
      <c r="C29" s="8">
        <f>149140-2620</f>
        <v>146520</v>
      </c>
      <c r="D29" s="8">
        <v>0</v>
      </c>
    </row>
    <row r="30" spans="1:4">
      <c r="A30" s="198" t="s">
        <v>421</v>
      </c>
      <c r="B30" s="198" t="s">
        <v>304</v>
      </c>
      <c r="C30" s="8">
        <v>18046.5</v>
      </c>
      <c r="D30" s="8"/>
    </row>
    <row r="31" spans="1:4">
      <c r="A31" s="74" t="s">
        <v>33</v>
      </c>
      <c r="B31" s="74" t="s">
        <v>469</v>
      </c>
      <c r="C31" s="92">
        <f>SUM(C32:C34)</f>
        <v>0</v>
      </c>
      <c r="D31" s="92">
        <f>SUM(D32:D34)</f>
        <v>0</v>
      </c>
    </row>
    <row r="32" spans="1:4">
      <c r="A32" s="198" t="s">
        <v>12</v>
      </c>
      <c r="B32" s="198" t="s">
        <v>472</v>
      </c>
      <c r="C32" s="8"/>
      <c r="D32" s="8"/>
    </row>
    <row r="33" spans="1:4">
      <c r="A33" s="198" t="s">
        <v>13</v>
      </c>
      <c r="B33" s="198" t="s">
        <v>473</v>
      </c>
      <c r="C33" s="8"/>
      <c r="D33" s="8"/>
    </row>
    <row r="34" spans="1:4">
      <c r="A34" s="198" t="s">
        <v>276</v>
      </c>
      <c r="B34" s="198" t="s">
        <v>474</v>
      </c>
      <c r="C34" s="8"/>
      <c r="D34" s="8"/>
    </row>
    <row r="35" spans="1:4">
      <c r="A35" s="74" t="s">
        <v>34</v>
      </c>
      <c r="B35" s="209" t="s">
        <v>418</v>
      </c>
      <c r="C35" s="8"/>
      <c r="D35" s="8"/>
    </row>
    <row r="36" spans="1:4">
      <c r="D36" s="26"/>
    </row>
    <row r="37" spans="1:4">
      <c r="A37" s="1"/>
      <c r="D37" s="26"/>
    </row>
    <row r="38" spans="1:4">
      <c r="D38" s="26"/>
    </row>
    <row r="39" spans="1:4">
      <c r="D39" s="26"/>
    </row>
    <row r="40" spans="1:4">
      <c r="A40" s="57" t="s">
        <v>107</v>
      </c>
      <c r="D40" s="26"/>
    </row>
    <row r="41" spans="1:4">
      <c r="D41" s="26"/>
    </row>
    <row r="42" spans="1:4">
      <c r="D42" s="94"/>
    </row>
    <row r="43" spans="1:4">
      <c r="A43"/>
      <c r="B43" s="57" t="s">
        <v>266</v>
      </c>
      <c r="D43" s="94"/>
    </row>
    <row r="44" spans="1:4">
      <c r="A44"/>
      <c r="B44" s="2" t="s">
        <v>265</v>
      </c>
      <c r="D44" s="94"/>
    </row>
    <row r="45" spans="1:4" customFormat="1" ht="12.75">
      <c r="B45" s="55" t="s">
        <v>139</v>
      </c>
      <c r="D45" s="93"/>
    </row>
    <row r="46" spans="1:4">
      <c r="D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ignoredErrors>
    <ignoredError sqref="C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6"/>
  <sheetViews>
    <sheetView showGridLines="0" view="pageBreakPreview" topLeftCell="A19" zoomScale="90" zoomScaleNormal="100" zoomScaleSheetLayoutView="90" workbookViewId="0">
      <selection activeCell="L6" sqref="L6"/>
    </sheetView>
  </sheetViews>
  <sheetFormatPr defaultRowHeight="15"/>
  <cols>
    <col min="1" max="1" width="14.28515625" style="21" bestFit="1" customWidth="1"/>
    <col min="2" max="2" width="80" style="204" customWidth="1"/>
    <col min="3" max="3" width="16.5703125" style="21" customWidth="1"/>
    <col min="4" max="4" width="14.28515625" style="21" customWidth="1"/>
    <col min="5" max="5" width="14.5703125" style="21" customWidth="1"/>
    <col min="6" max="16384" width="9.140625" style="21"/>
  </cols>
  <sheetData>
    <row r="1" spans="1:11" s="6" customFormat="1">
      <c r="A1" s="62" t="s">
        <v>267</v>
      </c>
      <c r="B1" s="200"/>
      <c r="C1" s="678" t="s">
        <v>109</v>
      </c>
      <c r="D1" s="678"/>
    </row>
    <row r="2" spans="1:11" s="6" customFormat="1">
      <c r="A2" s="64" t="s">
        <v>140</v>
      </c>
      <c r="B2" s="200"/>
      <c r="C2" s="679" t="str">
        <f>'ფორმა N1'!K2</f>
        <v>01.01.2020-12.31.2020</v>
      </c>
      <c r="D2" s="680"/>
    </row>
    <row r="3" spans="1:11" s="6" customFormat="1">
      <c r="A3" s="64"/>
      <c r="B3" s="200"/>
      <c r="C3" s="63"/>
      <c r="D3" s="63"/>
    </row>
    <row r="4" spans="1:11" s="2" customFormat="1">
      <c r="A4" s="65" t="str">
        <f>'ფორმა N2'!A4</f>
        <v>ანგარიშვალდებული პირის დასახელება:</v>
      </c>
      <c r="B4" s="201"/>
      <c r="C4" s="64"/>
      <c r="D4" s="64"/>
      <c r="K4" s="6"/>
    </row>
    <row r="5" spans="1:11" s="2" customFormat="1">
      <c r="A5" s="99" t="str">
        <f>'ფორმა N1'!A5</f>
        <v>მპგ "ევროპული საქართველო-მოძრაობა თავისუფლებისთვის"</v>
      </c>
      <c r="B5" s="202"/>
      <c r="C5" s="50"/>
      <c r="D5" s="50"/>
    </row>
    <row r="6" spans="1:11" s="2" customFormat="1">
      <c r="A6" s="65"/>
      <c r="B6" s="201"/>
      <c r="C6" s="64"/>
      <c r="D6" s="64"/>
    </row>
    <row r="7" spans="1:11" s="6" customFormat="1" ht="18">
      <c r="A7" s="85"/>
      <c r="B7" s="95"/>
      <c r="C7" s="66"/>
      <c r="D7" s="66"/>
    </row>
    <row r="8" spans="1:11" s="6" customFormat="1" ht="30">
      <c r="A8" s="91" t="s">
        <v>64</v>
      </c>
      <c r="B8" s="67" t="s">
        <v>244</v>
      </c>
      <c r="C8" s="67" t="s">
        <v>66</v>
      </c>
      <c r="D8" s="67" t="s">
        <v>67</v>
      </c>
      <c r="E8" s="20"/>
    </row>
    <row r="9" spans="1:11" s="7" customFormat="1">
      <c r="A9" s="196">
        <v>1</v>
      </c>
      <c r="B9" s="196" t="s">
        <v>65</v>
      </c>
      <c r="C9" s="71">
        <f t="shared" ref="C9:D9" si="0">SUM(C10,C26)</f>
        <v>3469591.2299999995</v>
      </c>
      <c r="D9" s="71">
        <f t="shared" si="0"/>
        <v>3138131.8</v>
      </c>
    </row>
    <row r="10" spans="1:11" s="7" customFormat="1">
      <c r="A10" s="73">
        <v>1.1000000000000001</v>
      </c>
      <c r="B10" s="73" t="s">
        <v>80</v>
      </c>
      <c r="C10" s="71">
        <f>SUM(C11,C12,C16,C19,C25,C26)</f>
        <v>3420983.0199999996</v>
      </c>
      <c r="D10" s="71">
        <f>SUM(D11,D12,D16,D19,D24,D25)</f>
        <v>3138131.8</v>
      </c>
    </row>
    <row r="11" spans="1:11" s="9" customFormat="1" ht="18">
      <c r="A11" s="74" t="s">
        <v>30</v>
      </c>
      <c r="B11" s="74" t="s">
        <v>79</v>
      </c>
      <c r="C11" s="8"/>
      <c r="D11" s="8"/>
    </row>
    <row r="12" spans="1:11" s="10" customFormat="1">
      <c r="A12" s="74" t="s">
        <v>31</v>
      </c>
      <c r="B12" s="74" t="s">
        <v>302</v>
      </c>
      <c r="C12" s="92">
        <f t="shared" ref="C12:D12" si="1">SUM(C13:C15)</f>
        <v>2446857.2999999998</v>
      </c>
      <c r="D12" s="92">
        <f t="shared" si="1"/>
        <v>2446857.2999999998</v>
      </c>
    </row>
    <row r="13" spans="1:11" s="3" customFormat="1">
      <c r="A13" s="82" t="s">
        <v>81</v>
      </c>
      <c r="B13" s="82" t="s">
        <v>305</v>
      </c>
      <c r="C13" s="8">
        <f>2446857.3-120000</f>
        <v>2326857.2999999998</v>
      </c>
      <c r="D13" s="8">
        <f>2446857.3-120000</f>
        <v>2326857.2999999998</v>
      </c>
    </row>
    <row r="14" spans="1:11" s="3" customFormat="1">
      <c r="A14" s="82" t="s">
        <v>470</v>
      </c>
      <c r="B14" s="82" t="s">
        <v>469</v>
      </c>
      <c r="C14" s="8">
        <v>120000</v>
      </c>
      <c r="D14" s="8">
        <v>120000</v>
      </c>
    </row>
    <row r="15" spans="1:11" s="3" customFormat="1">
      <c r="A15" s="82" t="s">
        <v>471</v>
      </c>
      <c r="B15" s="82" t="s">
        <v>97</v>
      </c>
      <c r="C15" s="8"/>
      <c r="D15" s="8"/>
    </row>
    <row r="16" spans="1:11" s="3" customFormat="1">
      <c r="A16" s="74" t="s">
        <v>82</v>
      </c>
      <c r="B16" s="74" t="s">
        <v>83</v>
      </c>
      <c r="C16" s="92">
        <f t="shared" ref="C16:D16" si="2">SUM(C17:C18)</f>
        <v>514317.51</v>
      </c>
      <c r="D16" s="92">
        <f t="shared" si="2"/>
        <v>280074.5</v>
      </c>
    </row>
    <row r="17" spans="1:4" s="3" customFormat="1">
      <c r="A17" s="82" t="s">
        <v>84</v>
      </c>
      <c r="B17" s="82" t="s">
        <v>86</v>
      </c>
      <c r="C17" s="8">
        <f>172688+86344+234243.01</f>
        <v>493275.01</v>
      </c>
      <c r="D17" s="8">
        <f>172688+86344</f>
        <v>259032</v>
      </c>
    </row>
    <row r="18" spans="1:4" s="3" customFormat="1" ht="30">
      <c r="A18" s="82" t="s">
        <v>85</v>
      </c>
      <c r="B18" s="82" t="s">
        <v>110</v>
      </c>
      <c r="C18" s="8">
        <v>21042.5</v>
      </c>
      <c r="D18" s="8">
        <v>21042.5</v>
      </c>
    </row>
    <row r="19" spans="1:4" s="3" customFormat="1">
      <c r="A19" s="74" t="s">
        <v>87</v>
      </c>
      <c r="B19" s="74" t="s">
        <v>395</v>
      </c>
      <c r="C19" s="92">
        <f t="shared" ref="C19:D19" si="3">SUM(C20:C23)</f>
        <v>0</v>
      </c>
      <c r="D19" s="92">
        <f t="shared" si="3"/>
        <v>0</v>
      </c>
    </row>
    <row r="20" spans="1:4" s="3" customFormat="1">
      <c r="A20" s="82" t="s">
        <v>88</v>
      </c>
      <c r="B20" s="82" t="s">
        <v>89</v>
      </c>
      <c r="C20" s="8"/>
      <c r="D20" s="8"/>
    </row>
    <row r="21" spans="1:4" s="3" customFormat="1" ht="30">
      <c r="A21" s="82" t="s">
        <v>92</v>
      </c>
      <c r="B21" s="82" t="s">
        <v>90</v>
      </c>
      <c r="C21" s="8"/>
      <c r="D21" s="8"/>
    </row>
    <row r="22" spans="1:4" s="3" customFormat="1">
      <c r="A22" s="82" t="s">
        <v>93</v>
      </c>
      <c r="B22" s="82" t="s">
        <v>91</v>
      </c>
      <c r="C22" s="8"/>
      <c r="D22" s="8"/>
    </row>
    <row r="23" spans="1:4" s="3" customFormat="1">
      <c r="A23" s="82" t="s">
        <v>94</v>
      </c>
      <c r="B23" s="82" t="s">
        <v>412</v>
      </c>
      <c r="C23" s="8"/>
      <c r="D23" s="8"/>
    </row>
    <row r="24" spans="1:4" s="3" customFormat="1">
      <c r="A24" s="74" t="s">
        <v>95</v>
      </c>
      <c r="B24" s="74" t="s">
        <v>413</v>
      </c>
      <c r="C24" s="213"/>
      <c r="D24" s="8"/>
    </row>
    <row r="25" spans="1:4" s="3" customFormat="1">
      <c r="A25" s="74" t="s">
        <v>246</v>
      </c>
      <c r="B25" s="74" t="s">
        <v>419</v>
      </c>
      <c r="C25" s="8">
        <v>411200</v>
      </c>
      <c r="D25" s="8">
        <v>411200</v>
      </c>
    </row>
    <row r="26" spans="1:4">
      <c r="A26" s="73">
        <v>1.2</v>
      </c>
      <c r="B26" s="73" t="s">
        <v>96</v>
      </c>
      <c r="C26" s="71">
        <f>SUM(C27,C31)</f>
        <v>48608.21</v>
      </c>
      <c r="D26" s="71">
        <f>SUM(D27,D35)</f>
        <v>0</v>
      </c>
    </row>
    <row r="27" spans="1:4">
      <c r="A27" s="74" t="s">
        <v>32</v>
      </c>
      <c r="B27" s="74" t="s">
        <v>305</v>
      </c>
      <c r="C27" s="71">
        <f>C28+C29+C30</f>
        <v>46208.21</v>
      </c>
      <c r="D27" s="92">
        <f>SUM(D28:D30)</f>
        <v>0</v>
      </c>
    </row>
    <row r="28" spans="1:4">
      <c r="A28" s="198" t="s">
        <v>98</v>
      </c>
      <c r="B28" s="198" t="s">
        <v>303</v>
      </c>
      <c r="C28" s="8">
        <v>15553.81</v>
      </c>
      <c r="D28" s="8">
        <v>0</v>
      </c>
    </row>
    <row r="29" spans="1:4">
      <c r="A29" s="198" t="s">
        <v>99</v>
      </c>
      <c r="B29" s="198" t="s">
        <v>306</v>
      </c>
      <c r="C29" s="8">
        <f>20854.4+6500</f>
        <v>27354.400000000001</v>
      </c>
      <c r="D29" s="8">
        <v>0</v>
      </c>
    </row>
    <row r="30" spans="1:4">
      <c r="A30" s="198" t="s">
        <v>421</v>
      </c>
      <c r="B30" s="198" t="s">
        <v>304</v>
      </c>
      <c r="C30" s="8">
        <v>3300</v>
      </c>
      <c r="D30" s="8">
        <v>0</v>
      </c>
    </row>
    <row r="31" spans="1:4">
      <c r="A31" s="74" t="s">
        <v>33</v>
      </c>
      <c r="B31" s="74" t="s">
        <v>469</v>
      </c>
      <c r="C31" s="92">
        <f t="shared" ref="C31:D31" si="4">SUM(C32:C34)</f>
        <v>2400</v>
      </c>
      <c r="D31" s="92">
        <f t="shared" si="4"/>
        <v>0</v>
      </c>
    </row>
    <row r="32" spans="1:4">
      <c r="A32" s="198" t="s">
        <v>12</v>
      </c>
      <c r="B32" s="198" t="s">
        <v>472</v>
      </c>
      <c r="C32" s="8">
        <v>2400</v>
      </c>
      <c r="D32" s="8"/>
    </row>
    <row r="33" spans="1:8">
      <c r="A33" s="198" t="s">
        <v>13</v>
      </c>
      <c r="B33" s="198" t="s">
        <v>473</v>
      </c>
      <c r="C33" s="8"/>
      <c r="D33" s="8"/>
    </row>
    <row r="34" spans="1:8">
      <c r="A34" s="198" t="s">
        <v>276</v>
      </c>
      <c r="B34" s="198" t="s">
        <v>474</v>
      </c>
      <c r="C34" s="8"/>
      <c r="D34" s="8"/>
    </row>
    <row r="35" spans="1:8" s="22" customFormat="1">
      <c r="A35" s="74" t="s">
        <v>34</v>
      </c>
      <c r="B35" s="209" t="s">
        <v>418</v>
      </c>
      <c r="C35" s="8"/>
      <c r="D35" s="8"/>
    </row>
    <row r="36" spans="1:8" s="2" customFormat="1">
      <c r="A36" s="1"/>
      <c r="B36" s="203"/>
    </row>
    <row r="37" spans="1:8" s="2" customFormat="1">
      <c r="B37" s="203"/>
    </row>
    <row r="38" spans="1:8">
      <c r="A38" s="1"/>
    </row>
    <row r="39" spans="1:8">
      <c r="A39" s="2"/>
    </row>
    <row r="40" spans="1:8" s="2" customFormat="1">
      <c r="A40" s="57" t="s">
        <v>107</v>
      </c>
      <c r="B40" s="203"/>
    </row>
    <row r="41" spans="1:8" s="2" customFormat="1">
      <c r="B41" s="203"/>
      <c r="E41"/>
      <c r="F41"/>
      <c r="G41"/>
      <c r="H41"/>
    </row>
    <row r="42" spans="1:8" s="2" customFormat="1">
      <c r="B42" s="203"/>
      <c r="D42" s="12"/>
      <c r="E42"/>
      <c r="F42"/>
      <c r="G42"/>
      <c r="H42"/>
    </row>
    <row r="43" spans="1:8" s="2" customFormat="1">
      <c r="A43"/>
      <c r="B43" s="205" t="s">
        <v>416</v>
      </c>
      <c r="D43" s="12"/>
      <c r="E43"/>
      <c r="F43"/>
      <c r="G43"/>
      <c r="H43"/>
    </row>
    <row r="44" spans="1:8" s="2" customFormat="1">
      <c r="A44"/>
      <c r="B44" s="203" t="s">
        <v>265</v>
      </c>
      <c r="D44" s="12"/>
      <c r="E44"/>
      <c r="F44"/>
      <c r="G44"/>
      <c r="H44"/>
    </row>
    <row r="45" spans="1:8" customFormat="1" ht="12.75">
      <c r="B45" s="206" t="s">
        <v>139</v>
      </c>
    </row>
    <row r="46" spans="1:8" customFormat="1" ht="12.75">
      <c r="B46" s="20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4" max="47" man="1"/>
  </colBreaks>
  <ignoredErrors>
    <ignoredError sqref="C13:D1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90"/>
  <sheetViews>
    <sheetView showGridLines="0" view="pageBreakPreview" topLeftCell="A43" zoomScale="90" zoomScaleNormal="100" zoomScaleSheetLayoutView="90" workbookViewId="0">
      <selection activeCell="D65" sqref="D65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569" customWidth="1"/>
    <col min="4" max="4" width="13.42578125" style="569" customWidth="1"/>
    <col min="5" max="5" width="18" style="2" customWidth="1"/>
    <col min="6" max="16384" width="9.140625" style="2"/>
  </cols>
  <sheetData>
    <row r="1" spans="1:4" s="6" customFormat="1">
      <c r="A1" s="62" t="s">
        <v>478</v>
      </c>
      <c r="B1" s="194"/>
      <c r="C1" s="681" t="s">
        <v>109</v>
      </c>
      <c r="D1" s="681"/>
    </row>
    <row r="2" spans="1:4" s="6" customFormat="1">
      <c r="A2" s="290" t="s">
        <v>480</v>
      </c>
      <c r="B2" s="194"/>
      <c r="C2" s="682" t="str">
        <f>'ფორმა N1'!K2</f>
        <v>01.01.2020-12.31.2020</v>
      </c>
      <c r="D2" s="682"/>
    </row>
    <row r="3" spans="1:4" s="6" customFormat="1">
      <c r="A3" s="290" t="s">
        <v>479</v>
      </c>
      <c r="B3" s="194"/>
      <c r="C3" s="563"/>
      <c r="D3" s="563"/>
    </row>
    <row r="4" spans="1:4" s="6" customFormat="1">
      <c r="A4" s="64" t="s">
        <v>140</v>
      </c>
      <c r="B4" s="194"/>
      <c r="C4" s="563"/>
      <c r="D4" s="563"/>
    </row>
    <row r="5" spans="1:4" s="6" customFormat="1">
      <c r="A5" s="64"/>
      <c r="B5" s="194"/>
      <c r="C5" s="563"/>
      <c r="D5" s="563"/>
    </row>
    <row r="6" spans="1:4">
      <c r="A6" s="65" t="str">
        <f>'[1]ფორმა N2'!A4</f>
        <v>ანგარიშვალდებული პირის დასახელება:</v>
      </c>
      <c r="B6" s="65"/>
      <c r="C6" s="564"/>
      <c r="D6" s="564"/>
    </row>
    <row r="7" spans="1:4">
      <c r="A7" s="195" t="str">
        <f>'ფორმა N1'!A5</f>
        <v>მპგ "ევროპული საქართველო-მოძრაობა თავისუფლებისთვის"</v>
      </c>
      <c r="B7" s="68"/>
      <c r="C7" s="565"/>
      <c r="D7" s="565"/>
    </row>
    <row r="8" spans="1:4">
      <c r="A8" s="65"/>
      <c r="B8" s="65"/>
      <c r="C8" s="564"/>
      <c r="D8" s="564"/>
    </row>
    <row r="9" spans="1:4" s="6" customFormat="1">
      <c r="A9" s="194"/>
      <c r="B9" s="194"/>
      <c r="C9" s="566"/>
      <c r="D9" s="566"/>
    </row>
    <row r="10" spans="1:4" s="6" customFormat="1" ht="30">
      <c r="A10" s="75" t="s">
        <v>64</v>
      </c>
      <c r="B10" s="76" t="s">
        <v>11</v>
      </c>
      <c r="C10" s="643" t="s">
        <v>10</v>
      </c>
      <c r="D10" s="643" t="s">
        <v>9</v>
      </c>
    </row>
    <row r="11" spans="1:4" s="7" customFormat="1">
      <c r="A11" s="196">
        <v>1</v>
      </c>
      <c r="B11" s="196" t="s">
        <v>57</v>
      </c>
      <c r="C11" s="610">
        <f>SUM(C12,C16,C56,C59,C60,C61,C79)</f>
        <v>1376407.16</v>
      </c>
      <c r="D11" s="610">
        <f>SUM(D12,D16,D56,D59,D60,D61,D67,D75,D76)</f>
        <v>1647518.48</v>
      </c>
    </row>
    <row r="12" spans="1:4" s="9" customFormat="1" ht="18">
      <c r="A12" s="73">
        <v>1.1000000000000001</v>
      </c>
      <c r="B12" s="73" t="s">
        <v>58</v>
      </c>
      <c r="C12" s="612">
        <f>SUM(C13:C15)</f>
        <v>218568.32000000001</v>
      </c>
      <c r="D12" s="612">
        <f>SUM(D13:D15)</f>
        <v>219038.72</v>
      </c>
    </row>
    <row r="13" spans="1:4" s="10" customFormat="1">
      <c r="A13" s="74" t="s">
        <v>30</v>
      </c>
      <c r="B13" s="74" t="s">
        <v>59</v>
      </c>
      <c r="C13" s="644">
        <v>198838.7</v>
      </c>
      <c r="D13" s="644">
        <f>318562.62-97934.84-21338.68+20</f>
        <v>199309.1</v>
      </c>
    </row>
    <row r="14" spans="1:4" s="3" customFormat="1">
      <c r="A14" s="74" t="s">
        <v>31</v>
      </c>
      <c r="B14" s="74" t="s">
        <v>0</v>
      </c>
      <c r="C14" s="644">
        <v>19729.62</v>
      </c>
      <c r="D14" s="644">
        <v>19729.62</v>
      </c>
    </row>
    <row r="15" spans="1:4" s="3" customFormat="1">
      <c r="A15" s="293" t="s">
        <v>482</v>
      </c>
      <c r="B15" s="294" t="s">
        <v>483</v>
      </c>
      <c r="C15" s="645"/>
      <c r="D15" s="645"/>
    </row>
    <row r="16" spans="1:4" s="7" customFormat="1">
      <c r="A16" s="73">
        <v>1.2</v>
      </c>
      <c r="B16" s="73" t="s">
        <v>60</v>
      </c>
      <c r="C16" s="611">
        <f>SUM(C17,C20,C32,C33,C34,C35,C38,C39,C46:C50,C54,C55)</f>
        <v>1105296.45</v>
      </c>
      <c r="D16" s="611">
        <f>SUM(D17,D20,D32,D33,D34,D35,D38,D39,D46:D50,D54,D55)</f>
        <v>1349116.46</v>
      </c>
    </row>
    <row r="17" spans="1:4" s="3" customFormat="1">
      <c r="A17" s="74" t="s">
        <v>32</v>
      </c>
      <c r="B17" s="74" t="s">
        <v>1</v>
      </c>
      <c r="C17" s="612">
        <f>SUM(C18:C19)</f>
        <v>3175.96</v>
      </c>
      <c r="D17" s="612">
        <f>SUM(D18:D19)</f>
        <v>3175.96</v>
      </c>
    </row>
    <row r="18" spans="1:4" s="3" customFormat="1">
      <c r="A18" s="82" t="s">
        <v>98</v>
      </c>
      <c r="B18" s="82" t="s">
        <v>61</v>
      </c>
      <c r="C18" s="644">
        <v>220</v>
      </c>
      <c r="D18" s="646">
        <v>220</v>
      </c>
    </row>
    <row r="19" spans="1:4" s="3" customFormat="1">
      <c r="A19" s="82" t="s">
        <v>99</v>
      </c>
      <c r="B19" s="82" t="s">
        <v>62</v>
      </c>
      <c r="C19" s="644">
        <v>2955.96</v>
      </c>
      <c r="D19" s="644">
        <v>2955.96</v>
      </c>
    </row>
    <row r="20" spans="1:4" s="3" customFormat="1">
      <c r="A20" s="74" t="s">
        <v>33</v>
      </c>
      <c r="B20" s="74" t="s">
        <v>2</v>
      </c>
      <c r="C20" s="612">
        <f>SUM(C21:C26,C31)</f>
        <v>59380.22</v>
      </c>
      <c r="D20" s="612">
        <f>SUM(D21:D26,D31)</f>
        <v>58717</v>
      </c>
    </row>
    <row r="21" spans="1:4" s="197" customFormat="1" ht="30">
      <c r="A21" s="82" t="s">
        <v>12</v>
      </c>
      <c r="B21" s="82" t="s">
        <v>245</v>
      </c>
      <c r="C21" s="567">
        <f>6870.47+215.5</f>
        <v>7085.97</v>
      </c>
      <c r="D21" s="567">
        <f>6870.47+215.5</f>
        <v>7085.97</v>
      </c>
    </row>
    <row r="22" spans="1:4" s="197" customFormat="1">
      <c r="A22" s="82" t="s">
        <v>13</v>
      </c>
      <c r="B22" s="82" t="s">
        <v>14</v>
      </c>
      <c r="C22" s="567"/>
      <c r="D22" s="503"/>
    </row>
    <row r="23" spans="1:4" s="197" customFormat="1" ht="30">
      <c r="A23" s="82" t="s">
        <v>276</v>
      </c>
      <c r="B23" s="82" t="s">
        <v>22</v>
      </c>
      <c r="C23" s="567"/>
      <c r="D23" s="503"/>
    </row>
    <row r="24" spans="1:4" s="197" customFormat="1" ht="16.5" customHeight="1">
      <c r="A24" s="82" t="s">
        <v>277</v>
      </c>
      <c r="B24" s="82" t="s">
        <v>15</v>
      </c>
      <c r="C24" s="567">
        <v>21003.05</v>
      </c>
      <c r="D24" s="503">
        <v>21651.74</v>
      </c>
    </row>
    <row r="25" spans="1:4" s="197" customFormat="1" ht="16.5" customHeight="1">
      <c r="A25" s="82" t="s">
        <v>278</v>
      </c>
      <c r="B25" s="82" t="s">
        <v>16</v>
      </c>
      <c r="C25" s="567">
        <v>136.19999999999999</v>
      </c>
      <c r="D25" s="503">
        <v>17.5</v>
      </c>
    </row>
    <row r="26" spans="1:4" s="197" customFormat="1" ht="16.5" customHeight="1">
      <c r="A26" s="82" t="s">
        <v>279</v>
      </c>
      <c r="B26" s="82" t="s">
        <v>17</v>
      </c>
      <c r="C26" s="612">
        <f>SUM(C27:C30)</f>
        <v>17932.75</v>
      </c>
      <c r="D26" s="612">
        <f>SUM(D27:D30)</f>
        <v>16930.740000000002</v>
      </c>
    </row>
    <row r="27" spans="1:4" s="197" customFormat="1" ht="16.5" customHeight="1">
      <c r="A27" s="198" t="s">
        <v>280</v>
      </c>
      <c r="B27" s="198" t="s">
        <v>18</v>
      </c>
      <c r="C27" s="567">
        <v>8213.01</v>
      </c>
      <c r="D27" s="503">
        <v>6427.4</v>
      </c>
    </row>
    <row r="28" spans="1:4" s="197" customFormat="1" ht="16.5" customHeight="1">
      <c r="A28" s="198" t="s">
        <v>281</v>
      </c>
      <c r="B28" s="198" t="s">
        <v>19</v>
      </c>
      <c r="C28" s="567">
        <v>2698.93</v>
      </c>
      <c r="D28" s="503">
        <v>2133.59</v>
      </c>
    </row>
    <row r="29" spans="1:4" s="197" customFormat="1" ht="16.5" customHeight="1">
      <c r="A29" s="198" t="s">
        <v>282</v>
      </c>
      <c r="B29" s="198" t="s">
        <v>20</v>
      </c>
      <c r="C29" s="567">
        <v>6785.01</v>
      </c>
      <c r="D29" s="503">
        <v>8173.35</v>
      </c>
    </row>
    <row r="30" spans="1:4" s="197" customFormat="1" ht="16.5" customHeight="1">
      <c r="A30" s="198" t="s">
        <v>283</v>
      </c>
      <c r="B30" s="198" t="s">
        <v>23</v>
      </c>
      <c r="C30" s="567">
        <v>235.8</v>
      </c>
      <c r="D30" s="503">
        <v>196.4</v>
      </c>
    </row>
    <row r="31" spans="1:4" s="197" customFormat="1" ht="16.5" customHeight="1">
      <c r="A31" s="82" t="s">
        <v>284</v>
      </c>
      <c r="B31" s="82" t="s">
        <v>21</v>
      </c>
      <c r="C31" s="503">
        <f>13277.75-55.5</f>
        <v>13222.25</v>
      </c>
      <c r="D31" s="503">
        <f>13086.55-55.5</f>
        <v>13031.05</v>
      </c>
    </row>
    <row r="32" spans="1:4" s="3" customFormat="1" ht="16.5" customHeight="1">
      <c r="A32" s="74" t="s">
        <v>34</v>
      </c>
      <c r="B32" s="74" t="s">
        <v>3</v>
      </c>
      <c r="C32" s="644">
        <v>3500.18</v>
      </c>
      <c r="D32" s="644">
        <v>3500.18</v>
      </c>
    </row>
    <row r="33" spans="1:5" s="3" customFormat="1" ht="16.5" customHeight="1">
      <c r="A33" s="74" t="s">
        <v>35</v>
      </c>
      <c r="B33" s="74" t="s">
        <v>4</v>
      </c>
      <c r="C33" s="644"/>
      <c r="D33" s="646"/>
    </row>
    <row r="34" spans="1:5" s="3" customFormat="1" ht="16.5" customHeight="1">
      <c r="A34" s="74" t="s">
        <v>36</v>
      </c>
      <c r="B34" s="74" t="s">
        <v>5</v>
      </c>
      <c r="C34" s="644"/>
      <c r="D34" s="646"/>
    </row>
    <row r="35" spans="1:5" s="3" customFormat="1">
      <c r="A35" s="74" t="s">
        <v>37</v>
      </c>
      <c r="B35" s="74" t="s">
        <v>63</v>
      </c>
      <c r="C35" s="612">
        <f>SUM(C36:C37)</f>
        <v>67772.800000000003</v>
      </c>
      <c r="D35" s="612">
        <f>SUM(D36:D37)</f>
        <v>65688.7</v>
      </c>
    </row>
    <row r="36" spans="1:5" s="3" customFormat="1" ht="16.5" customHeight="1">
      <c r="A36" s="82" t="s">
        <v>285</v>
      </c>
      <c r="B36" s="82" t="s">
        <v>56</v>
      </c>
      <c r="C36" s="646">
        <v>63678.8</v>
      </c>
      <c r="D36" s="646">
        <f>59579.5+1365.2</f>
        <v>60944.7</v>
      </c>
    </row>
    <row r="37" spans="1:5" s="3" customFormat="1" ht="16.5" customHeight="1">
      <c r="A37" s="82" t="s">
        <v>286</v>
      </c>
      <c r="B37" s="82" t="s">
        <v>55</v>
      </c>
      <c r="C37" s="646">
        <v>4094</v>
      </c>
      <c r="D37" s="646">
        <f>4744</f>
        <v>4744</v>
      </c>
    </row>
    <row r="38" spans="1:5" s="3" customFormat="1" ht="16.5" customHeight="1">
      <c r="A38" s="74" t="s">
        <v>38</v>
      </c>
      <c r="B38" s="74" t="s">
        <v>49</v>
      </c>
      <c r="C38" s="644">
        <v>34.68</v>
      </c>
      <c r="D38" s="644">
        <v>34.68</v>
      </c>
    </row>
    <row r="39" spans="1:5" s="3" customFormat="1" ht="16.5" customHeight="1">
      <c r="A39" s="74" t="s">
        <v>39</v>
      </c>
      <c r="B39" s="74" t="s">
        <v>386</v>
      </c>
      <c r="C39" s="612">
        <f>SUM(C40:C45)</f>
        <v>391472.9</v>
      </c>
      <c r="D39" s="612">
        <f>SUM(D40:D45)</f>
        <v>643566.65999999992</v>
      </c>
    </row>
    <row r="40" spans="1:5" s="3" customFormat="1" ht="16.5" customHeight="1">
      <c r="A40" s="17" t="s">
        <v>341</v>
      </c>
      <c r="B40" s="17" t="s">
        <v>345</v>
      </c>
      <c r="C40" s="644"/>
      <c r="D40" s="646"/>
    </row>
    <row r="41" spans="1:5" s="3" customFormat="1" ht="16.5" customHeight="1">
      <c r="A41" s="17" t="s">
        <v>342</v>
      </c>
      <c r="B41" s="17" t="s">
        <v>346</v>
      </c>
      <c r="C41" s="644">
        <v>17400</v>
      </c>
      <c r="D41" s="646">
        <v>17400</v>
      </c>
    </row>
    <row r="42" spans="1:5" s="3" customFormat="1" ht="16.5" customHeight="1">
      <c r="A42" s="17" t="s">
        <v>343</v>
      </c>
      <c r="B42" s="17" t="s">
        <v>349</v>
      </c>
      <c r="C42" s="644">
        <v>296008.76</v>
      </c>
      <c r="D42" s="644">
        <f>344082.64-244.28</f>
        <v>343838.36</v>
      </c>
      <c r="E42" s="586"/>
    </row>
    <row r="43" spans="1:5" s="3" customFormat="1" ht="16.5" customHeight="1">
      <c r="A43" s="17" t="s">
        <v>348</v>
      </c>
      <c r="B43" s="17" t="s">
        <v>350</v>
      </c>
      <c r="C43" s="644">
        <f>6540+6700</f>
        <v>13240</v>
      </c>
      <c r="D43" s="644">
        <f>6540+6700</f>
        <v>13240</v>
      </c>
    </row>
    <row r="44" spans="1:5" s="3" customFormat="1" ht="16.5" customHeight="1">
      <c r="A44" s="17" t="s">
        <v>351</v>
      </c>
      <c r="B44" s="17" t="s">
        <v>462</v>
      </c>
      <c r="C44" s="644">
        <v>8335.51</v>
      </c>
      <c r="D44" s="644">
        <v>90000</v>
      </c>
    </row>
    <row r="45" spans="1:5" s="3" customFormat="1" ht="16.5" customHeight="1">
      <c r="A45" s="17" t="s">
        <v>463</v>
      </c>
      <c r="B45" s="17" t="s">
        <v>347</v>
      </c>
      <c r="C45" s="644">
        <v>56488.63</v>
      </c>
      <c r="D45" s="646">
        <v>179088.3</v>
      </c>
    </row>
    <row r="46" spans="1:5" s="3" customFormat="1" ht="30">
      <c r="A46" s="74" t="s">
        <v>40</v>
      </c>
      <c r="B46" s="74" t="s">
        <v>28</v>
      </c>
      <c r="C46" s="644">
        <v>500</v>
      </c>
      <c r="D46" s="644">
        <f>500+135</f>
        <v>635</v>
      </c>
    </row>
    <row r="47" spans="1:5" s="3" customFormat="1" ht="16.5" customHeight="1">
      <c r="A47" s="74" t="s">
        <v>41</v>
      </c>
      <c r="B47" s="74" t="s">
        <v>24</v>
      </c>
      <c r="C47" s="646">
        <v>120154</v>
      </c>
      <c r="D47" s="646">
        <v>120154</v>
      </c>
    </row>
    <row r="48" spans="1:5" s="3" customFormat="1" ht="16.5" customHeight="1">
      <c r="A48" s="74" t="s">
        <v>42</v>
      </c>
      <c r="B48" s="74" t="s">
        <v>25</v>
      </c>
      <c r="C48" s="644">
        <v>3500</v>
      </c>
      <c r="D48" s="644">
        <v>2000</v>
      </c>
    </row>
    <row r="49" spans="1:5" s="3" customFormat="1" ht="16.5" customHeight="1">
      <c r="A49" s="74" t="s">
        <v>43</v>
      </c>
      <c r="B49" s="74" t="s">
        <v>26</v>
      </c>
      <c r="C49" s="644">
        <v>960</v>
      </c>
      <c r="D49" s="644">
        <v>1040</v>
      </c>
    </row>
    <row r="50" spans="1:5" s="3" customFormat="1" ht="16.5" customHeight="1">
      <c r="A50" s="74" t="s">
        <v>44</v>
      </c>
      <c r="B50" s="74" t="s">
        <v>387</v>
      </c>
      <c r="C50" s="612">
        <f>SUM(C51:C53)</f>
        <v>333133.45</v>
      </c>
      <c r="D50" s="612">
        <f>SUM(D51:D53)</f>
        <v>328892.01999999996</v>
      </c>
    </row>
    <row r="51" spans="1:5" s="3" customFormat="1" ht="16.5" customHeight="1">
      <c r="A51" s="82" t="s">
        <v>357</v>
      </c>
      <c r="B51" s="82" t="s">
        <v>360</v>
      </c>
      <c r="C51" s="644">
        <v>333133.45</v>
      </c>
      <c r="D51" s="644">
        <f>329791.22-135-764.2</f>
        <v>328892.01999999996</v>
      </c>
    </row>
    <row r="52" spans="1:5" s="3" customFormat="1" ht="16.5" customHeight="1">
      <c r="A52" s="82" t="s">
        <v>358</v>
      </c>
      <c r="B52" s="82" t="s">
        <v>359</v>
      </c>
      <c r="C52" s="644"/>
      <c r="D52" s="646"/>
    </row>
    <row r="53" spans="1:5" s="3" customFormat="1" ht="16.5" customHeight="1">
      <c r="A53" s="82" t="s">
        <v>361</v>
      </c>
      <c r="B53" s="82" t="s">
        <v>362</v>
      </c>
      <c r="C53" s="644"/>
      <c r="D53" s="646"/>
    </row>
    <row r="54" spans="1:5" s="3" customFormat="1">
      <c r="A54" s="74" t="s">
        <v>45</v>
      </c>
      <c r="B54" s="74" t="s">
        <v>29</v>
      </c>
      <c r="C54" s="644"/>
      <c r="D54" s="646"/>
    </row>
    <row r="55" spans="1:5" s="3" customFormat="1" ht="16.5" customHeight="1">
      <c r="A55" s="74" t="s">
        <v>46</v>
      </c>
      <c r="B55" s="74" t="s">
        <v>6</v>
      </c>
      <c r="C55" s="646">
        <f>121467.98+244.28</f>
        <v>121712.26</v>
      </c>
      <c r="D55" s="646">
        <f>121467.98+244.28</f>
        <v>121712.26</v>
      </c>
      <c r="E55" s="586"/>
    </row>
    <row r="56" spans="1:5" s="3" customFormat="1" ht="30">
      <c r="A56" s="73">
        <v>1.3</v>
      </c>
      <c r="B56" s="73" t="s">
        <v>392</v>
      </c>
      <c r="C56" s="611">
        <f>SUM(C57:C58)</f>
        <v>0</v>
      </c>
      <c r="D56" s="611">
        <f>SUM(D57:D58)</f>
        <v>0</v>
      </c>
    </row>
    <row r="57" spans="1:5" s="3" customFormat="1" ht="30">
      <c r="A57" s="74" t="s">
        <v>50</v>
      </c>
      <c r="B57" s="74" t="s">
        <v>48</v>
      </c>
      <c r="C57" s="644"/>
      <c r="D57" s="646"/>
    </row>
    <row r="58" spans="1:5" s="3" customFormat="1" ht="16.5" customHeight="1">
      <c r="A58" s="74" t="s">
        <v>51</v>
      </c>
      <c r="B58" s="74" t="s">
        <v>47</v>
      </c>
      <c r="C58" s="644"/>
      <c r="D58" s="646"/>
    </row>
    <row r="59" spans="1:5" s="3" customFormat="1">
      <c r="A59" s="73">
        <v>1.4</v>
      </c>
      <c r="B59" s="73" t="s">
        <v>394</v>
      </c>
      <c r="C59" s="644"/>
      <c r="D59" s="646"/>
    </row>
    <row r="60" spans="1:5" s="197" customFormat="1">
      <c r="A60" s="73">
        <v>1.5</v>
      </c>
      <c r="B60" s="73" t="s">
        <v>7</v>
      </c>
      <c r="C60" s="567"/>
      <c r="D60" s="503"/>
    </row>
    <row r="61" spans="1:5" s="197" customFormat="1">
      <c r="A61" s="73">
        <v>1.6</v>
      </c>
      <c r="B61" s="36" t="s">
        <v>8</v>
      </c>
      <c r="C61" s="647">
        <f>SUM(C62:C66)</f>
        <v>52542.39</v>
      </c>
      <c r="D61" s="647">
        <f>SUM(D62:D66)</f>
        <v>67778.009999999995</v>
      </c>
    </row>
    <row r="62" spans="1:5" s="197" customFormat="1">
      <c r="A62" s="74" t="s">
        <v>292</v>
      </c>
      <c r="B62" s="37" t="s">
        <v>52</v>
      </c>
      <c r="C62" s="567">
        <v>3446.69</v>
      </c>
      <c r="D62" s="567">
        <v>3279.05</v>
      </c>
    </row>
    <row r="63" spans="1:5" s="197" customFormat="1" ht="30">
      <c r="A63" s="74" t="s">
        <v>293</v>
      </c>
      <c r="B63" s="37" t="s">
        <v>54</v>
      </c>
      <c r="C63" s="567"/>
      <c r="D63" s="503"/>
    </row>
    <row r="64" spans="1:5" s="197" customFormat="1">
      <c r="A64" s="74" t="s">
        <v>294</v>
      </c>
      <c r="B64" s="37" t="s">
        <v>53</v>
      </c>
      <c r="C64" s="503"/>
      <c r="D64" s="503"/>
    </row>
    <row r="65" spans="1:4" s="197" customFormat="1">
      <c r="A65" s="74" t="s">
        <v>295</v>
      </c>
      <c r="B65" s="37" t="s">
        <v>27</v>
      </c>
      <c r="C65" s="567">
        <f>55795.7-6700</f>
        <v>49095.7</v>
      </c>
      <c r="D65" s="503">
        <f>83264.69-6700+764.2-12829.93</f>
        <v>64498.96</v>
      </c>
    </row>
    <row r="66" spans="1:4" s="197" customFormat="1">
      <c r="A66" s="74" t="s">
        <v>323</v>
      </c>
      <c r="B66" s="37" t="s">
        <v>324</v>
      </c>
      <c r="C66" s="567"/>
      <c r="D66" s="567"/>
    </row>
    <row r="67" spans="1:4">
      <c r="A67" s="196">
        <v>2</v>
      </c>
      <c r="B67" s="196" t="s">
        <v>388</v>
      </c>
      <c r="C67" s="568"/>
      <c r="D67" s="647">
        <f>SUM(D68:D74)</f>
        <v>11585.29</v>
      </c>
    </row>
    <row r="68" spans="1:4">
      <c r="A68" s="83">
        <v>2.1</v>
      </c>
      <c r="B68" s="199" t="s">
        <v>100</v>
      </c>
      <c r="C68" s="648"/>
      <c r="D68" s="649"/>
    </row>
    <row r="69" spans="1:4">
      <c r="A69" s="83">
        <v>2.2000000000000002</v>
      </c>
      <c r="B69" s="199" t="s">
        <v>389</v>
      </c>
      <c r="C69" s="648"/>
      <c r="D69" s="649"/>
    </row>
    <row r="70" spans="1:4">
      <c r="A70" s="83">
        <v>2.2999999999999998</v>
      </c>
      <c r="B70" s="199" t="s">
        <v>104</v>
      </c>
      <c r="C70" s="648"/>
      <c r="D70" s="649"/>
    </row>
    <row r="71" spans="1:4">
      <c r="A71" s="83">
        <v>2.4</v>
      </c>
      <c r="B71" s="199" t="s">
        <v>103</v>
      </c>
      <c r="C71" s="648"/>
      <c r="D71" s="649"/>
    </row>
    <row r="72" spans="1:4">
      <c r="A72" s="83">
        <v>2.5</v>
      </c>
      <c r="B72" s="199" t="s">
        <v>390</v>
      </c>
      <c r="C72" s="648"/>
      <c r="D72" s="649"/>
    </row>
    <row r="73" spans="1:4">
      <c r="A73" s="83">
        <v>2.6</v>
      </c>
      <c r="B73" s="199" t="s">
        <v>101</v>
      </c>
      <c r="C73" s="648"/>
      <c r="D73" s="649">
        <f>11745.29-160</f>
        <v>11585.29</v>
      </c>
    </row>
    <row r="74" spans="1:4">
      <c r="A74" s="83">
        <v>2.7</v>
      </c>
      <c r="B74" s="199" t="s">
        <v>102</v>
      </c>
      <c r="C74" s="650"/>
      <c r="D74" s="649"/>
    </row>
    <row r="75" spans="1:4">
      <c r="A75" s="196">
        <v>3</v>
      </c>
      <c r="B75" s="196" t="s">
        <v>417</v>
      </c>
      <c r="C75" s="647"/>
      <c r="D75" s="649"/>
    </row>
    <row r="76" spans="1:4">
      <c r="A76" s="196">
        <v>4</v>
      </c>
      <c r="B76" s="196" t="s">
        <v>247</v>
      </c>
      <c r="C76" s="647"/>
      <c r="D76" s="647">
        <f>SUM(D77:D78)</f>
        <v>0</v>
      </c>
    </row>
    <row r="77" spans="1:4">
      <c r="A77" s="83">
        <v>4.0999999999999996</v>
      </c>
      <c r="B77" s="83" t="s">
        <v>248</v>
      </c>
      <c r="C77" s="648"/>
      <c r="D77" s="444"/>
    </row>
    <row r="78" spans="1:4">
      <c r="A78" s="83">
        <v>4.2</v>
      </c>
      <c r="B78" s="83" t="s">
        <v>249</v>
      </c>
      <c r="C78" s="650"/>
      <c r="D78" s="444"/>
    </row>
    <row r="79" spans="1:4">
      <c r="A79" s="196">
        <v>5</v>
      </c>
      <c r="B79" s="196" t="s">
        <v>274</v>
      </c>
      <c r="C79" s="568"/>
      <c r="D79" s="650"/>
    </row>
    <row r="80" spans="1:4">
      <c r="B80" s="35"/>
    </row>
    <row r="81" spans="1:4">
      <c r="A81" s="683" t="s">
        <v>464</v>
      </c>
      <c r="B81" s="683"/>
      <c r="C81" s="683"/>
      <c r="D81" s="683"/>
    </row>
    <row r="82" spans="1:4">
      <c r="B82" s="35"/>
    </row>
    <row r="83" spans="1:4" s="22" customFormat="1" ht="12.75">
      <c r="C83" s="570"/>
      <c r="D83" s="570"/>
    </row>
    <row r="84" spans="1:4">
      <c r="A84" s="57" t="s">
        <v>107</v>
      </c>
    </row>
    <row r="86" spans="1:4">
      <c r="D86" s="571"/>
    </row>
    <row r="87" spans="1:4">
      <c r="A87"/>
      <c r="B87" s="57" t="s">
        <v>414</v>
      </c>
      <c r="D87" s="571"/>
    </row>
    <row r="88" spans="1:4">
      <c r="A88"/>
      <c r="B88" s="2" t="s">
        <v>415</v>
      </c>
      <c r="D88" s="571"/>
    </row>
    <row r="89" spans="1:4" customFormat="1" ht="12.75">
      <c r="B89" s="55" t="s">
        <v>139</v>
      </c>
      <c r="C89" s="572"/>
      <c r="D89" s="572"/>
    </row>
    <row r="90" spans="1:4" s="22" customFormat="1" ht="12.75">
      <c r="C90" s="570"/>
      <c r="D90" s="570"/>
    </row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3"/>
  <sheetViews>
    <sheetView showGridLines="0" view="pageBreakPreview" topLeftCell="A2" zoomScale="80" zoomScaleNormal="100" zoomScaleSheetLayoutView="80" workbookViewId="0">
      <selection activeCell="D10" sqref="D10:D20"/>
    </sheetView>
  </sheetViews>
  <sheetFormatPr defaultRowHeight="15"/>
  <cols>
    <col min="1" max="1" width="17.28515625" style="2" customWidth="1"/>
    <col min="2" max="2" width="88" style="2" customWidth="1"/>
    <col min="3" max="4" width="13.5703125" style="2" customWidth="1"/>
    <col min="5" max="16384" width="9.140625" style="2"/>
  </cols>
  <sheetData>
    <row r="1" spans="1:4" s="6" customFormat="1">
      <c r="A1" s="62" t="s">
        <v>313</v>
      </c>
      <c r="B1" s="65"/>
      <c r="C1" s="678" t="s">
        <v>109</v>
      </c>
      <c r="D1" s="678"/>
    </row>
    <row r="2" spans="1:4" s="6" customFormat="1">
      <c r="A2" s="62" t="s">
        <v>314</v>
      </c>
      <c r="B2" s="65"/>
      <c r="C2" s="676" t="str">
        <f>'ფორმა N1'!K2</f>
        <v>01.01.2020-12.31.2020</v>
      </c>
      <c r="D2" s="676"/>
    </row>
    <row r="3" spans="1:4" s="6" customFormat="1">
      <c r="A3" s="64" t="s">
        <v>140</v>
      </c>
      <c r="B3" s="62"/>
      <c r="C3" s="133"/>
      <c r="D3" s="133"/>
    </row>
    <row r="4" spans="1:4" s="6" customFormat="1">
      <c r="A4" s="64"/>
      <c r="B4" s="64"/>
      <c r="C4" s="133"/>
      <c r="D4" s="133"/>
    </row>
    <row r="5" spans="1:4">
      <c r="A5" s="65" t="str">
        <f>'ფორმა N2'!A4</f>
        <v>ანგარიშვალდებული პირის დასახელება:</v>
      </c>
      <c r="B5" s="65"/>
      <c r="C5" s="64"/>
      <c r="D5" s="64"/>
    </row>
    <row r="6" spans="1:4">
      <c r="A6" s="336" t="str">
        <f>'ფორმა N1'!A5</f>
        <v>მპგ "ევროპული საქართველო-მოძრაობა თავისუფლებისთვის"</v>
      </c>
      <c r="B6" s="68"/>
      <c r="C6" s="69"/>
      <c r="D6" s="69"/>
    </row>
    <row r="7" spans="1:4">
      <c r="A7" s="65"/>
      <c r="B7" s="65"/>
      <c r="C7" s="64"/>
      <c r="D7" s="64"/>
    </row>
    <row r="8" spans="1:4" s="6" customFormat="1">
      <c r="A8" s="132"/>
      <c r="B8" s="132"/>
      <c r="C8" s="66"/>
      <c r="D8" s="66"/>
    </row>
    <row r="9" spans="1:4" s="6" customFormat="1" ht="30">
      <c r="A9" s="75" t="s">
        <v>64</v>
      </c>
      <c r="B9" s="75" t="s">
        <v>319</v>
      </c>
      <c r="C9" s="67" t="s">
        <v>10</v>
      </c>
      <c r="D9" s="67" t="s">
        <v>9</v>
      </c>
    </row>
    <row r="10" spans="1:4" s="9" customFormat="1" ht="18">
      <c r="A10" s="83" t="s">
        <v>315</v>
      </c>
      <c r="B10" s="367" t="s">
        <v>810</v>
      </c>
      <c r="C10" s="658">
        <v>4056.49</v>
      </c>
      <c r="D10" s="505">
        <v>4056.49</v>
      </c>
    </row>
    <row r="11" spans="1:4" s="10" customFormat="1">
      <c r="A11" s="83" t="s">
        <v>316</v>
      </c>
      <c r="B11" s="367" t="s">
        <v>231</v>
      </c>
      <c r="C11" s="658">
        <v>15427.33</v>
      </c>
      <c r="D11" s="505">
        <v>14500.6</v>
      </c>
    </row>
    <row r="12" spans="1:4" s="10" customFormat="1">
      <c r="A12" s="83" t="s">
        <v>815</v>
      </c>
      <c r="B12" s="367" t="s">
        <v>6336</v>
      </c>
      <c r="C12" s="658">
        <v>26077.17</v>
      </c>
      <c r="D12" s="505">
        <v>26077.17</v>
      </c>
    </row>
    <row r="13" spans="1:4" s="10" customFormat="1">
      <c r="A13" s="83" t="s">
        <v>816</v>
      </c>
      <c r="B13" s="367" t="s">
        <v>811</v>
      </c>
      <c r="C13" s="658">
        <v>50</v>
      </c>
      <c r="D13" s="505">
        <v>50</v>
      </c>
    </row>
    <row r="14" spans="1:4" s="10" customFormat="1">
      <c r="A14" s="83" t="s">
        <v>817</v>
      </c>
      <c r="B14" s="367" t="s">
        <v>812</v>
      </c>
      <c r="C14" s="658">
        <v>1144.7</v>
      </c>
      <c r="D14" s="505">
        <f>1144.7</f>
        <v>1144.7</v>
      </c>
    </row>
    <row r="15" spans="1:4" s="10" customFormat="1">
      <c r="A15" s="83" t="s">
        <v>818</v>
      </c>
      <c r="B15" s="367" t="s">
        <v>813</v>
      </c>
      <c r="C15" s="658">
        <v>60</v>
      </c>
      <c r="D15" s="505">
        <v>60</v>
      </c>
    </row>
    <row r="16" spans="1:4" s="10" customFormat="1">
      <c r="A16" s="83" t="s">
        <v>819</v>
      </c>
      <c r="B16" s="367" t="s">
        <v>814</v>
      </c>
      <c r="C16" s="658">
        <v>1130</v>
      </c>
      <c r="D16" s="505">
        <v>1130</v>
      </c>
    </row>
    <row r="17" spans="1:4" s="10" customFormat="1">
      <c r="A17" s="83" t="s">
        <v>6293</v>
      </c>
      <c r="B17" s="367" t="s">
        <v>811</v>
      </c>
      <c r="C17" s="587">
        <v>150</v>
      </c>
      <c r="D17" s="504">
        <v>150</v>
      </c>
    </row>
    <row r="18" spans="1:4" s="10" customFormat="1">
      <c r="A18" s="83" t="s">
        <v>6294</v>
      </c>
      <c r="B18" s="367" t="s">
        <v>813</v>
      </c>
      <c r="C18" s="587">
        <v>120</v>
      </c>
      <c r="D18" s="504">
        <v>120</v>
      </c>
    </row>
    <row r="19" spans="1:4" s="10" customFormat="1">
      <c r="A19" s="83" t="s">
        <v>6295</v>
      </c>
      <c r="B19" s="367" t="s">
        <v>1191</v>
      </c>
      <c r="C19" s="658">
        <v>880</v>
      </c>
      <c r="D19" s="505">
        <v>880</v>
      </c>
    </row>
    <row r="20" spans="1:4" s="10" customFormat="1">
      <c r="A20" s="83" t="s">
        <v>6296</v>
      </c>
      <c r="B20" s="367" t="s">
        <v>2290</v>
      </c>
      <c r="C20" s="482">
        <v>0</v>
      </c>
      <c r="D20" s="505">
        <v>16350</v>
      </c>
    </row>
    <row r="21" spans="1:4" s="10" customFormat="1">
      <c r="A21" s="73"/>
      <c r="B21" s="367"/>
      <c r="C21" s="4"/>
      <c r="D21" s="34"/>
    </row>
    <row r="22" spans="1:4" s="10" customFormat="1">
      <c r="A22" s="73" t="s">
        <v>273</v>
      </c>
      <c r="B22" s="73"/>
      <c r="C22" s="4"/>
      <c r="D22" s="4"/>
    </row>
    <row r="23" spans="1:4" s="10" customFormat="1" ht="17.25" customHeight="1">
      <c r="A23" s="83" t="s">
        <v>317</v>
      </c>
      <c r="B23" s="367" t="s">
        <v>820</v>
      </c>
      <c r="C23" s="562">
        <v>757.2</v>
      </c>
      <c r="D23" s="562">
        <v>757.2</v>
      </c>
    </row>
    <row r="24" spans="1:4" s="10" customFormat="1" ht="18" customHeight="1">
      <c r="A24" s="83" t="s">
        <v>318</v>
      </c>
      <c r="B24" s="367" t="s">
        <v>823</v>
      </c>
      <c r="C24" s="562">
        <v>32</v>
      </c>
      <c r="D24" s="562">
        <v>32</v>
      </c>
    </row>
    <row r="25" spans="1:4" s="10" customFormat="1" ht="18" customHeight="1">
      <c r="A25" s="83" t="s">
        <v>821</v>
      </c>
      <c r="B25" s="368" t="s">
        <v>825</v>
      </c>
      <c r="C25" s="562">
        <v>2260</v>
      </c>
      <c r="D25" s="562">
        <v>2260</v>
      </c>
    </row>
    <row r="26" spans="1:4" s="10" customFormat="1" ht="18" customHeight="1">
      <c r="A26" s="83" t="s">
        <v>822</v>
      </c>
      <c r="B26" s="368" t="s">
        <v>824</v>
      </c>
      <c r="C26" s="562">
        <v>288</v>
      </c>
      <c r="D26" s="562">
        <v>288</v>
      </c>
    </row>
    <row r="27" spans="1:4" s="10" customFormat="1" ht="18" customHeight="1">
      <c r="A27" s="83" t="s">
        <v>2292</v>
      </c>
      <c r="B27" s="369" t="s">
        <v>826</v>
      </c>
      <c r="C27" s="562">
        <v>2316.69</v>
      </c>
      <c r="D27" s="562">
        <v>2316.69</v>
      </c>
    </row>
    <row r="28" spans="1:4" s="10" customFormat="1" ht="18" customHeight="1">
      <c r="A28" s="83" t="s">
        <v>2294</v>
      </c>
      <c r="B28" s="367" t="s">
        <v>946</v>
      </c>
      <c r="C28" s="562">
        <v>300</v>
      </c>
      <c r="D28" s="562">
        <v>300</v>
      </c>
    </row>
    <row r="29" spans="1:4" s="10" customFormat="1" ht="18" customHeight="1">
      <c r="A29" s="83" t="s">
        <v>2296</v>
      </c>
      <c r="B29" s="367" t="s">
        <v>946</v>
      </c>
      <c r="C29" s="480">
        <v>1800</v>
      </c>
      <c r="D29" s="480">
        <v>1800</v>
      </c>
    </row>
    <row r="30" spans="1:4" s="10" customFormat="1" ht="18" customHeight="1">
      <c r="A30" s="83" t="s">
        <v>2297</v>
      </c>
      <c r="B30" s="367" t="s">
        <v>823</v>
      </c>
      <c r="C30" s="480">
        <v>32</v>
      </c>
      <c r="D30" s="480">
        <v>32</v>
      </c>
    </row>
    <row r="31" spans="1:4" s="10" customFormat="1" ht="18" customHeight="1">
      <c r="A31" s="83" t="s">
        <v>2298</v>
      </c>
      <c r="B31" s="368" t="s">
        <v>820</v>
      </c>
      <c r="C31" s="480">
        <v>342.3</v>
      </c>
      <c r="D31" s="480">
        <v>342.3</v>
      </c>
    </row>
    <row r="32" spans="1:4" s="10" customFormat="1" ht="18" customHeight="1">
      <c r="A32" s="83" t="s">
        <v>2299</v>
      </c>
      <c r="B32" s="368" t="s">
        <v>947</v>
      </c>
      <c r="C32" s="480">
        <v>327.78</v>
      </c>
      <c r="D32" s="480">
        <v>327.78</v>
      </c>
    </row>
    <row r="33" spans="1:4" s="10" customFormat="1" ht="18" customHeight="1">
      <c r="A33" s="83" t="s">
        <v>2301</v>
      </c>
      <c r="B33" s="369" t="s">
        <v>948</v>
      </c>
      <c r="C33" s="480">
        <v>804.07</v>
      </c>
      <c r="D33" s="480">
        <v>804.07</v>
      </c>
    </row>
    <row r="34" spans="1:4" s="10" customFormat="1" ht="18" customHeight="1">
      <c r="A34" s="83" t="s">
        <v>2302</v>
      </c>
      <c r="B34" s="367" t="s">
        <v>949</v>
      </c>
      <c r="C34" s="480">
        <v>199.22</v>
      </c>
      <c r="D34" s="480">
        <v>199.22</v>
      </c>
    </row>
    <row r="35" spans="1:4" s="10" customFormat="1" ht="18" customHeight="1">
      <c r="A35" s="83" t="s">
        <v>2304</v>
      </c>
      <c r="B35" s="367" t="s">
        <v>950</v>
      </c>
      <c r="C35" s="480">
        <v>1945.48</v>
      </c>
      <c r="D35" s="480">
        <v>1945.48</v>
      </c>
    </row>
    <row r="36" spans="1:4" s="10" customFormat="1" ht="18" customHeight="1">
      <c r="A36" s="83" t="s">
        <v>2306</v>
      </c>
      <c r="B36" s="367" t="s">
        <v>951</v>
      </c>
      <c r="C36" s="480">
        <v>1655.39</v>
      </c>
      <c r="D36" s="480">
        <v>1655.39</v>
      </c>
    </row>
    <row r="37" spans="1:4" s="10" customFormat="1" ht="18" customHeight="1">
      <c r="A37" s="83" t="s">
        <v>2308</v>
      </c>
      <c r="B37" s="367" t="s">
        <v>1192</v>
      </c>
      <c r="C37" s="587">
        <v>1250</v>
      </c>
      <c r="D37" s="587">
        <v>1250</v>
      </c>
    </row>
    <row r="38" spans="1:4" s="10" customFormat="1" ht="18" customHeight="1">
      <c r="A38" s="83" t="s">
        <v>2310</v>
      </c>
      <c r="B38" s="367" t="s">
        <v>1193</v>
      </c>
      <c r="C38" s="587">
        <v>2188.61</v>
      </c>
      <c r="D38" s="587">
        <v>2188.61</v>
      </c>
    </row>
    <row r="39" spans="1:4" s="10" customFormat="1" ht="18" customHeight="1">
      <c r="A39" s="83" t="s">
        <v>2312</v>
      </c>
      <c r="B39" s="367" t="s">
        <v>1194</v>
      </c>
      <c r="C39" s="587">
        <v>101.36</v>
      </c>
      <c r="D39" s="587">
        <v>101.36</v>
      </c>
    </row>
    <row r="40" spans="1:4" s="10" customFormat="1" ht="18" customHeight="1">
      <c r="A40" s="83" t="s">
        <v>2314</v>
      </c>
      <c r="B40" s="367" t="s">
        <v>1195</v>
      </c>
      <c r="C40" s="587">
        <v>1250</v>
      </c>
      <c r="D40" s="587">
        <v>1250</v>
      </c>
    </row>
    <row r="41" spans="1:4" s="10" customFormat="1" ht="18" customHeight="1">
      <c r="A41" s="83" t="s">
        <v>2316</v>
      </c>
      <c r="B41" s="369" t="s">
        <v>948</v>
      </c>
      <c r="C41" s="587">
        <f>806.33+75.5+244.27</f>
        <v>1126.1000000000001</v>
      </c>
      <c r="D41" s="587">
        <f>806.33+75.5+244.27</f>
        <v>1126.1000000000001</v>
      </c>
    </row>
    <row r="42" spans="1:4" s="10" customFormat="1" ht="18" customHeight="1">
      <c r="A42" s="83" t="s">
        <v>2318</v>
      </c>
      <c r="B42" s="367" t="s">
        <v>1196</v>
      </c>
      <c r="C42" s="587">
        <v>95864.33</v>
      </c>
      <c r="D42" s="587">
        <v>95864.33</v>
      </c>
    </row>
    <row r="43" spans="1:4" s="10" customFormat="1" ht="18" customHeight="1">
      <c r="A43" s="83" t="s">
        <v>2320</v>
      </c>
      <c r="B43" s="367" t="s">
        <v>950</v>
      </c>
      <c r="C43" s="587">
        <v>1950.02</v>
      </c>
      <c r="D43" s="587">
        <v>1950.02</v>
      </c>
    </row>
    <row r="44" spans="1:4" s="10" customFormat="1">
      <c r="A44" s="83" t="s">
        <v>2322</v>
      </c>
      <c r="B44" s="367" t="s">
        <v>1197</v>
      </c>
      <c r="C44" s="587">
        <v>1800</v>
      </c>
      <c r="D44" s="587">
        <v>1800</v>
      </c>
    </row>
    <row r="45" spans="1:4" s="10" customFormat="1">
      <c r="A45" s="83" t="s">
        <v>2324</v>
      </c>
      <c r="B45" s="367" t="s">
        <v>946</v>
      </c>
      <c r="C45" s="480">
        <v>2264.52</v>
      </c>
      <c r="D45" s="480">
        <v>2264.52</v>
      </c>
    </row>
    <row r="46" spans="1:4" s="10" customFormat="1">
      <c r="A46" s="83" t="s">
        <v>2325</v>
      </c>
      <c r="B46" s="369" t="s">
        <v>948</v>
      </c>
      <c r="C46" s="562">
        <v>857.18</v>
      </c>
      <c r="D46" s="562">
        <v>857.18</v>
      </c>
    </row>
    <row r="47" spans="1:4" s="10" customFormat="1">
      <c r="A47" s="73"/>
      <c r="B47" s="73"/>
      <c r="C47" s="4"/>
      <c r="D47" s="4"/>
    </row>
    <row r="48" spans="1:4" s="10" customFormat="1">
      <c r="A48" s="73" t="s">
        <v>273</v>
      </c>
      <c r="B48" s="73"/>
      <c r="C48" s="4"/>
      <c r="D48" s="4"/>
    </row>
    <row r="49" spans="1:7">
      <c r="A49" s="84"/>
      <c r="B49" s="84" t="s">
        <v>322</v>
      </c>
      <c r="C49" s="72">
        <f>SUM(C10:C48)</f>
        <v>170807.93999999997</v>
      </c>
      <c r="D49" s="72">
        <f>SUM(D10:D48)</f>
        <v>186231.20999999996</v>
      </c>
    </row>
    <row r="50" spans="1:7">
      <c r="A50" s="35"/>
      <c r="B50" s="35"/>
    </row>
    <row r="51" spans="1:7">
      <c r="A51" s="208" t="s">
        <v>407</v>
      </c>
    </row>
    <row r="52" spans="1:7">
      <c r="A52" s="2" t="s">
        <v>408</v>
      </c>
    </row>
    <row r="53" spans="1:7">
      <c r="A53" s="174" t="s">
        <v>409</v>
      </c>
    </row>
    <row r="54" spans="1:7">
      <c r="A54" s="174"/>
    </row>
    <row r="55" spans="1:7">
      <c r="A55" s="174" t="s">
        <v>337</v>
      </c>
    </row>
    <row r="56" spans="1:7" s="22" customFormat="1" ht="12.75"/>
    <row r="57" spans="1:7">
      <c r="A57" s="57" t="s">
        <v>107</v>
      </c>
    </row>
    <row r="58" spans="1:7">
      <c r="E58"/>
      <c r="F58"/>
      <c r="G58"/>
    </row>
    <row r="59" spans="1:7">
      <c r="D59" s="12"/>
      <c r="E59"/>
      <c r="F59"/>
      <c r="G59"/>
    </row>
    <row r="60" spans="1:7">
      <c r="A60" s="57"/>
      <c r="B60" s="57" t="s">
        <v>266</v>
      </c>
      <c r="D60" s="12"/>
      <c r="E60"/>
      <c r="F60"/>
      <c r="G60"/>
    </row>
    <row r="61" spans="1:7">
      <c r="B61" s="2" t="s">
        <v>265</v>
      </c>
      <c r="D61" s="12"/>
      <c r="E61"/>
      <c r="F61"/>
      <c r="G61"/>
    </row>
    <row r="62" spans="1:7" customFormat="1" ht="12.75">
      <c r="A62" s="55"/>
      <c r="B62" s="55" t="s">
        <v>139</v>
      </c>
    </row>
    <row r="63" spans="1:7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7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57"/>
  <sheetViews>
    <sheetView view="pageBreakPreview" topLeftCell="A323" zoomScale="80" zoomScaleNormal="100" zoomScaleSheetLayoutView="80" workbookViewId="0">
      <selection activeCell="J323" sqref="J1:J1048576"/>
    </sheetView>
  </sheetViews>
  <sheetFormatPr defaultRowHeight="12.75"/>
  <cols>
    <col min="1" max="1" width="6.28515625" style="188" customWidth="1"/>
    <col min="2" max="2" width="20.85546875" style="188" customWidth="1"/>
    <col min="3" max="3" width="26" style="188" customWidth="1"/>
    <col min="4" max="4" width="17" style="188" customWidth="1"/>
    <col min="5" max="5" width="41.4257812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31.7109375" style="188" bestFit="1" customWidth="1"/>
    <col min="10" max="16384" width="9.140625" style="188"/>
  </cols>
  <sheetData>
    <row r="1" spans="1:9" ht="15">
      <c r="A1" s="62" t="s">
        <v>391</v>
      </c>
      <c r="B1" s="62"/>
      <c r="C1" s="65"/>
      <c r="D1" s="65"/>
      <c r="E1" s="65"/>
      <c r="F1" s="65"/>
      <c r="G1" s="364"/>
      <c r="H1" s="364"/>
      <c r="I1" s="356" t="s">
        <v>109</v>
      </c>
    </row>
    <row r="2" spans="1:9" ht="15">
      <c r="A2" s="64" t="s">
        <v>140</v>
      </c>
      <c r="B2" s="62"/>
      <c r="C2" s="65"/>
      <c r="D2" s="65"/>
      <c r="E2" s="65"/>
      <c r="F2" s="65"/>
      <c r="G2" s="364"/>
      <c r="H2" s="364"/>
      <c r="I2" s="355" t="str">
        <f>'ფორმა N1'!K2</f>
        <v>01.01.2020-12.31.2020</v>
      </c>
    </row>
    <row r="3" spans="1:9" ht="15">
      <c r="A3" s="64"/>
      <c r="B3" s="64"/>
      <c r="C3" s="62"/>
      <c r="D3" s="62"/>
      <c r="E3" s="62"/>
      <c r="F3" s="62"/>
      <c r="G3" s="364"/>
      <c r="H3" s="364"/>
      <c r="I3" s="364"/>
    </row>
    <row r="4" spans="1:9" ht="1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4"/>
      <c r="H4" s="64"/>
      <c r="I4" s="64"/>
    </row>
    <row r="5" spans="1:9" ht="15">
      <c r="A5" s="336" t="str">
        <f>'ფორმა N1'!A5</f>
        <v>მპგ "ევროპული საქართველო-მოძრაობა თავისუფლებისთვის"</v>
      </c>
      <c r="B5" s="68"/>
      <c r="C5" s="68"/>
      <c r="D5" s="68"/>
      <c r="E5" s="68"/>
      <c r="F5" s="68"/>
      <c r="G5" s="69"/>
      <c r="H5" s="69"/>
      <c r="I5" s="69"/>
    </row>
    <row r="6" spans="1:9" ht="15">
      <c r="A6" s="65"/>
      <c r="B6" s="65"/>
      <c r="C6" s="65"/>
      <c r="D6" s="65"/>
      <c r="E6" s="65"/>
      <c r="F6" s="65"/>
      <c r="G6" s="64"/>
      <c r="H6" s="64"/>
      <c r="I6" s="64"/>
    </row>
    <row r="7" spans="1:9" ht="15">
      <c r="A7" s="356"/>
      <c r="B7" s="356"/>
      <c r="C7" s="356"/>
      <c r="D7" s="356"/>
      <c r="E7" s="356"/>
      <c r="F7" s="356"/>
      <c r="G7" s="66"/>
      <c r="H7" s="66"/>
      <c r="I7" s="66"/>
    </row>
    <row r="8" spans="1:9" ht="45">
      <c r="A8" s="76" t="s">
        <v>64</v>
      </c>
      <c r="B8" s="76" t="s">
        <v>326</v>
      </c>
      <c r="C8" s="76" t="s">
        <v>327</v>
      </c>
      <c r="D8" s="76" t="s">
        <v>227</v>
      </c>
      <c r="E8" s="76" t="s">
        <v>331</v>
      </c>
      <c r="F8" s="76" t="s">
        <v>335</v>
      </c>
      <c r="G8" s="67" t="s">
        <v>10</v>
      </c>
      <c r="H8" s="67" t="s">
        <v>9</v>
      </c>
      <c r="I8" s="67" t="s">
        <v>376</v>
      </c>
    </row>
    <row r="9" spans="1:9" s="383" customFormat="1" ht="19.5" customHeight="1">
      <c r="A9" s="83">
        <v>1</v>
      </c>
      <c r="B9" s="446" t="s">
        <v>513</v>
      </c>
      <c r="C9" s="370" t="s">
        <v>670</v>
      </c>
      <c r="D9" s="371" t="s">
        <v>515</v>
      </c>
      <c r="E9" s="373" t="s">
        <v>514</v>
      </c>
      <c r="F9" s="83" t="s">
        <v>334</v>
      </c>
      <c r="G9" s="372">
        <v>2000</v>
      </c>
      <c r="H9" s="372">
        <v>2000</v>
      </c>
      <c r="I9" s="626">
        <v>400</v>
      </c>
    </row>
    <row r="10" spans="1:9" s="383" customFormat="1" ht="19.5" customHeight="1">
      <c r="A10" s="83">
        <v>2</v>
      </c>
      <c r="B10" s="446" t="s">
        <v>671</v>
      </c>
      <c r="C10" s="370" t="s">
        <v>670</v>
      </c>
      <c r="D10" s="371" t="s">
        <v>517</v>
      </c>
      <c r="E10" s="373" t="s">
        <v>516</v>
      </c>
      <c r="F10" s="83" t="s">
        <v>334</v>
      </c>
      <c r="G10" s="372">
        <v>1250</v>
      </c>
      <c r="H10" s="372">
        <v>1250</v>
      </c>
      <c r="I10" s="626">
        <v>245</v>
      </c>
    </row>
    <row r="11" spans="1:9" s="383" customFormat="1" ht="19.5" customHeight="1">
      <c r="A11" s="83">
        <v>3</v>
      </c>
      <c r="B11" s="446" t="s">
        <v>518</v>
      </c>
      <c r="C11" s="370" t="s">
        <v>672</v>
      </c>
      <c r="D11" s="371" t="s">
        <v>520</v>
      </c>
      <c r="E11" s="373" t="s">
        <v>519</v>
      </c>
      <c r="F11" s="83" t="s">
        <v>334</v>
      </c>
      <c r="G11" s="372">
        <v>800</v>
      </c>
      <c r="H11" s="372">
        <v>800</v>
      </c>
      <c r="I11" s="626">
        <v>160</v>
      </c>
    </row>
    <row r="12" spans="1:9" s="383" customFormat="1" ht="19.5" customHeight="1">
      <c r="A12" s="83">
        <v>4</v>
      </c>
      <c r="B12" s="446" t="s">
        <v>674</v>
      </c>
      <c r="C12" s="370" t="s">
        <v>673</v>
      </c>
      <c r="D12" s="371" t="s">
        <v>522</v>
      </c>
      <c r="E12" s="373" t="s">
        <v>521</v>
      </c>
      <c r="F12" s="83" t="s">
        <v>334</v>
      </c>
      <c r="G12" s="372">
        <v>2125</v>
      </c>
      <c r="H12" s="372">
        <v>2125</v>
      </c>
      <c r="I12" s="626">
        <v>425</v>
      </c>
    </row>
    <row r="13" spans="1:9" s="383" customFormat="1" ht="19.5" customHeight="1">
      <c r="A13" s="83">
        <v>5</v>
      </c>
      <c r="B13" s="446" t="s">
        <v>676</v>
      </c>
      <c r="C13" s="370" t="s">
        <v>675</v>
      </c>
      <c r="D13" s="371" t="s">
        <v>524</v>
      </c>
      <c r="E13" s="373" t="s">
        <v>523</v>
      </c>
      <c r="F13" s="83" t="s">
        <v>334</v>
      </c>
      <c r="G13" s="372">
        <v>1000</v>
      </c>
      <c r="H13" s="372">
        <v>1000</v>
      </c>
      <c r="I13" s="626">
        <v>196</v>
      </c>
    </row>
    <row r="14" spans="1:9" s="383" customFormat="1" ht="19.5" customHeight="1">
      <c r="A14" s="83">
        <v>6</v>
      </c>
      <c r="B14" s="370" t="s">
        <v>678</v>
      </c>
      <c r="C14" s="446" t="s">
        <v>832</v>
      </c>
      <c r="D14" s="374" t="s">
        <v>525</v>
      </c>
      <c r="E14" s="373" t="s">
        <v>516</v>
      </c>
      <c r="F14" s="83" t="s">
        <v>334</v>
      </c>
      <c r="G14" s="372">
        <v>2500</v>
      </c>
      <c r="H14" s="372">
        <v>2500</v>
      </c>
      <c r="I14" s="626">
        <v>500</v>
      </c>
    </row>
    <row r="15" spans="1:9" s="383" customFormat="1" ht="19.5" customHeight="1">
      <c r="A15" s="83">
        <v>7</v>
      </c>
      <c r="B15" s="370" t="s">
        <v>587</v>
      </c>
      <c r="C15" s="446" t="s">
        <v>588</v>
      </c>
      <c r="D15" s="374" t="s">
        <v>526</v>
      </c>
      <c r="E15" s="373" t="s">
        <v>516</v>
      </c>
      <c r="F15" s="83" t="s">
        <v>334</v>
      </c>
      <c r="G15" s="372">
        <v>1000</v>
      </c>
      <c r="H15" s="372">
        <v>1000</v>
      </c>
      <c r="I15" s="626">
        <v>200</v>
      </c>
    </row>
    <row r="16" spans="1:9" s="383" customFormat="1" ht="19.5" customHeight="1">
      <c r="A16" s="83">
        <v>8</v>
      </c>
      <c r="B16" s="370" t="s">
        <v>833</v>
      </c>
      <c r="C16" s="446" t="s">
        <v>834</v>
      </c>
      <c r="D16" s="374" t="s">
        <v>527</v>
      </c>
      <c r="E16" s="373" t="s">
        <v>516</v>
      </c>
      <c r="F16" s="83" t="s">
        <v>334</v>
      </c>
      <c r="G16" s="372">
        <v>687.5</v>
      </c>
      <c r="H16" s="372">
        <v>687.5</v>
      </c>
      <c r="I16" s="626">
        <v>134.75</v>
      </c>
    </row>
    <row r="17" spans="1:9" s="383" customFormat="1" ht="19.5" customHeight="1">
      <c r="A17" s="83">
        <v>9</v>
      </c>
      <c r="B17" s="370" t="s">
        <v>835</v>
      </c>
      <c r="C17" s="446" t="s">
        <v>836</v>
      </c>
      <c r="D17" s="374" t="s">
        <v>528</v>
      </c>
      <c r="E17" s="373" t="s">
        <v>516</v>
      </c>
      <c r="F17" s="83" t="s">
        <v>334</v>
      </c>
      <c r="G17" s="372">
        <v>375</v>
      </c>
      <c r="H17" s="372">
        <v>375</v>
      </c>
      <c r="I17" s="626">
        <v>73.5</v>
      </c>
    </row>
    <row r="18" spans="1:9" s="383" customFormat="1" ht="19.5" customHeight="1">
      <c r="A18" s="83">
        <v>10</v>
      </c>
      <c r="B18" s="370" t="s">
        <v>837</v>
      </c>
      <c r="C18" s="446" t="s">
        <v>838</v>
      </c>
      <c r="D18" s="374" t="s">
        <v>530</v>
      </c>
      <c r="E18" s="373" t="s">
        <v>529</v>
      </c>
      <c r="F18" s="83" t="s">
        <v>334</v>
      </c>
      <c r="G18" s="372">
        <v>156.84</v>
      </c>
      <c r="H18" s="372">
        <v>156.84</v>
      </c>
      <c r="I18" s="626">
        <v>30.740640000000003</v>
      </c>
    </row>
    <row r="19" spans="1:9" s="383" customFormat="1" ht="19.5" customHeight="1">
      <c r="A19" s="83">
        <v>11</v>
      </c>
      <c r="B19" s="370" t="s">
        <v>839</v>
      </c>
      <c r="C19" s="446" t="s">
        <v>840</v>
      </c>
      <c r="D19" s="374" t="s">
        <v>531</v>
      </c>
      <c r="E19" s="373" t="s">
        <v>516</v>
      </c>
      <c r="F19" s="83" t="s">
        <v>334</v>
      </c>
      <c r="G19" s="372">
        <v>462.5</v>
      </c>
      <c r="H19" s="372">
        <v>462.5</v>
      </c>
      <c r="I19" s="626">
        <v>92.5</v>
      </c>
    </row>
    <row r="20" spans="1:9" s="383" customFormat="1" ht="19.5" customHeight="1">
      <c r="A20" s="83">
        <v>12</v>
      </c>
      <c r="B20" s="370" t="s">
        <v>841</v>
      </c>
      <c r="C20" s="446" t="s">
        <v>842</v>
      </c>
      <c r="D20" s="375">
        <v>54001012507</v>
      </c>
      <c r="E20" s="373" t="s">
        <v>516</v>
      </c>
      <c r="F20" s="83" t="s">
        <v>334</v>
      </c>
      <c r="G20" s="372">
        <v>625</v>
      </c>
      <c r="H20" s="372">
        <v>625</v>
      </c>
      <c r="I20" s="626">
        <v>125</v>
      </c>
    </row>
    <row r="21" spans="1:9" s="383" customFormat="1" ht="19.5" customHeight="1">
      <c r="A21" s="83">
        <v>13</v>
      </c>
      <c r="B21" s="376" t="s">
        <v>843</v>
      </c>
      <c r="C21" s="446" t="s">
        <v>844</v>
      </c>
      <c r="D21" s="377" t="s">
        <v>532</v>
      </c>
      <c r="E21" s="376" t="s">
        <v>516</v>
      </c>
      <c r="F21" s="83" t="s">
        <v>334</v>
      </c>
      <c r="G21" s="378">
        <v>687.5</v>
      </c>
      <c r="H21" s="378">
        <v>687.5</v>
      </c>
      <c r="I21" s="626">
        <v>137.5</v>
      </c>
    </row>
    <row r="22" spans="1:9" s="383" customFormat="1" ht="19.5" customHeight="1">
      <c r="A22" s="83">
        <v>14</v>
      </c>
      <c r="B22" s="370" t="s">
        <v>845</v>
      </c>
      <c r="C22" s="446" t="s">
        <v>846</v>
      </c>
      <c r="D22" s="374" t="s">
        <v>533</v>
      </c>
      <c r="E22" s="373" t="s">
        <v>519</v>
      </c>
      <c r="F22" s="83" t="s">
        <v>334</v>
      </c>
      <c r="G22" s="372">
        <v>750</v>
      </c>
      <c r="H22" s="372">
        <v>750</v>
      </c>
      <c r="I22" s="626">
        <v>147</v>
      </c>
    </row>
    <row r="23" spans="1:9" s="383" customFormat="1" ht="19.5" customHeight="1">
      <c r="A23" s="83">
        <v>15</v>
      </c>
      <c r="B23" s="370" t="s">
        <v>847</v>
      </c>
      <c r="C23" s="446" t="s">
        <v>848</v>
      </c>
      <c r="D23" s="374" t="s">
        <v>534</v>
      </c>
      <c r="E23" s="373" t="s">
        <v>516</v>
      </c>
      <c r="F23" s="83" t="s">
        <v>334</v>
      </c>
      <c r="G23" s="372">
        <v>75</v>
      </c>
      <c r="H23" s="372">
        <v>75</v>
      </c>
      <c r="I23" s="626">
        <v>14.700000000000001</v>
      </c>
    </row>
    <row r="24" spans="1:9" s="383" customFormat="1" ht="19.5" customHeight="1">
      <c r="A24" s="83">
        <v>16</v>
      </c>
      <c r="B24" s="370" t="s">
        <v>598</v>
      </c>
      <c r="C24" s="446" t="s">
        <v>599</v>
      </c>
      <c r="D24" s="377" t="s">
        <v>536</v>
      </c>
      <c r="E24" s="373" t="s">
        <v>535</v>
      </c>
      <c r="F24" s="83" t="s">
        <v>334</v>
      </c>
      <c r="G24" s="372">
        <v>812.5</v>
      </c>
      <c r="H24" s="372">
        <v>812.5</v>
      </c>
      <c r="I24" s="626">
        <v>162.5</v>
      </c>
    </row>
    <row r="25" spans="1:9" s="383" customFormat="1" ht="19.5" customHeight="1">
      <c r="A25" s="83">
        <v>17</v>
      </c>
      <c r="B25" s="446" t="s">
        <v>678</v>
      </c>
      <c r="C25" s="370" t="s">
        <v>677</v>
      </c>
      <c r="D25" s="447" t="s">
        <v>538</v>
      </c>
      <c r="E25" s="379" t="s">
        <v>537</v>
      </c>
      <c r="F25" s="83" t="s">
        <v>334</v>
      </c>
      <c r="G25" s="372">
        <v>1250</v>
      </c>
      <c r="H25" s="372">
        <v>1250</v>
      </c>
      <c r="I25" s="626">
        <v>245</v>
      </c>
    </row>
    <row r="26" spans="1:9" s="383" customFormat="1" ht="19.5" customHeight="1">
      <c r="A26" s="83">
        <v>18</v>
      </c>
      <c r="B26" s="370" t="s">
        <v>849</v>
      </c>
      <c r="C26" s="446" t="s">
        <v>850</v>
      </c>
      <c r="D26" s="380" t="s">
        <v>540</v>
      </c>
      <c r="E26" s="373" t="s">
        <v>539</v>
      </c>
      <c r="F26" s="83" t="s">
        <v>334</v>
      </c>
      <c r="G26" s="372">
        <v>1625</v>
      </c>
      <c r="H26" s="372">
        <v>1625</v>
      </c>
      <c r="I26" s="626">
        <v>318.5</v>
      </c>
    </row>
    <row r="27" spans="1:9" s="383" customFormat="1" ht="19.5" customHeight="1">
      <c r="A27" s="83">
        <v>19</v>
      </c>
      <c r="B27" s="446" t="s">
        <v>676</v>
      </c>
      <c r="C27" s="370" t="s">
        <v>680</v>
      </c>
      <c r="D27" s="380" t="s">
        <v>542</v>
      </c>
      <c r="E27" s="373" t="s">
        <v>541</v>
      </c>
      <c r="F27" s="83" t="s">
        <v>334</v>
      </c>
      <c r="G27" s="372">
        <v>1000</v>
      </c>
      <c r="H27" s="372">
        <v>1000</v>
      </c>
      <c r="I27" s="626">
        <v>200</v>
      </c>
    </row>
    <row r="28" spans="1:9" s="383" customFormat="1" ht="19.5" customHeight="1">
      <c r="A28" s="83">
        <v>20</v>
      </c>
      <c r="B28" s="370" t="s">
        <v>851</v>
      </c>
      <c r="C28" s="446" t="s">
        <v>852</v>
      </c>
      <c r="D28" s="380" t="s">
        <v>544</v>
      </c>
      <c r="E28" s="373" t="s">
        <v>543</v>
      </c>
      <c r="F28" s="83" t="s">
        <v>334</v>
      </c>
      <c r="G28" s="372">
        <v>337.5</v>
      </c>
      <c r="H28" s="372">
        <v>337.5</v>
      </c>
      <c r="I28" s="626">
        <v>66.150000000000006</v>
      </c>
    </row>
    <row r="29" spans="1:9" s="383" customFormat="1" ht="19.5" customHeight="1">
      <c r="A29" s="83">
        <v>21</v>
      </c>
      <c r="B29" s="446" t="s">
        <v>682</v>
      </c>
      <c r="C29" s="370" t="s">
        <v>681</v>
      </c>
      <c r="D29" s="371" t="s">
        <v>546</v>
      </c>
      <c r="E29" s="373" t="s">
        <v>545</v>
      </c>
      <c r="F29" s="83" t="s">
        <v>334</v>
      </c>
      <c r="G29" s="372">
        <v>875</v>
      </c>
      <c r="H29" s="372">
        <v>875</v>
      </c>
      <c r="I29" s="626">
        <v>175</v>
      </c>
    </row>
    <row r="30" spans="1:9" s="383" customFormat="1" ht="19.5" customHeight="1">
      <c r="A30" s="83">
        <v>22</v>
      </c>
      <c r="B30" s="370" t="s">
        <v>853</v>
      </c>
      <c r="C30" s="446" t="s">
        <v>854</v>
      </c>
      <c r="D30" s="380" t="s">
        <v>548</v>
      </c>
      <c r="E30" s="373" t="s">
        <v>547</v>
      </c>
      <c r="F30" s="83" t="s">
        <v>334</v>
      </c>
      <c r="G30" s="372">
        <v>750</v>
      </c>
      <c r="H30" s="372">
        <v>750</v>
      </c>
      <c r="I30" s="626">
        <v>147</v>
      </c>
    </row>
    <row r="31" spans="1:9" s="383" customFormat="1" ht="19.5" customHeight="1">
      <c r="A31" s="83">
        <v>23</v>
      </c>
      <c r="B31" s="446" t="s">
        <v>550</v>
      </c>
      <c r="C31" s="370" t="s">
        <v>549</v>
      </c>
      <c r="D31" s="373" t="s">
        <v>552</v>
      </c>
      <c r="E31" s="373" t="s">
        <v>551</v>
      </c>
      <c r="F31" s="83" t="s">
        <v>334</v>
      </c>
      <c r="G31" s="372">
        <v>1875</v>
      </c>
      <c r="H31" s="372">
        <v>1875</v>
      </c>
      <c r="I31" s="626">
        <v>375</v>
      </c>
    </row>
    <row r="32" spans="1:9" s="383" customFormat="1" ht="19.5" customHeight="1">
      <c r="A32" s="83">
        <v>24</v>
      </c>
      <c r="B32" s="370" t="s">
        <v>513</v>
      </c>
      <c r="C32" s="446" t="s">
        <v>855</v>
      </c>
      <c r="D32" s="380" t="s">
        <v>554</v>
      </c>
      <c r="E32" s="373" t="s">
        <v>553</v>
      </c>
      <c r="F32" s="83" t="s">
        <v>334</v>
      </c>
      <c r="G32" s="372">
        <v>875</v>
      </c>
      <c r="H32" s="372">
        <v>875</v>
      </c>
      <c r="I32" s="626">
        <v>171.5</v>
      </c>
    </row>
    <row r="33" spans="1:9" s="383" customFormat="1" ht="19.5" customHeight="1">
      <c r="A33" s="83">
        <v>25</v>
      </c>
      <c r="B33" s="370" t="s">
        <v>856</v>
      </c>
      <c r="C33" s="446" t="s">
        <v>857</v>
      </c>
      <c r="D33" s="380" t="s">
        <v>555</v>
      </c>
      <c r="E33" s="373" t="s">
        <v>553</v>
      </c>
      <c r="F33" s="83" t="s">
        <v>334</v>
      </c>
      <c r="G33" s="372">
        <v>1750</v>
      </c>
      <c r="H33" s="372">
        <v>1750</v>
      </c>
      <c r="I33" s="626">
        <v>350</v>
      </c>
    </row>
    <row r="34" spans="1:9" s="383" customFormat="1" ht="19.5" customHeight="1">
      <c r="A34" s="83">
        <v>26</v>
      </c>
      <c r="B34" s="370" t="s">
        <v>858</v>
      </c>
      <c r="C34" s="446" t="s">
        <v>859</v>
      </c>
      <c r="D34" s="373">
        <v>43001000829</v>
      </c>
      <c r="E34" s="373" t="s">
        <v>556</v>
      </c>
      <c r="F34" s="83" t="s">
        <v>334</v>
      </c>
      <c r="G34" s="372">
        <v>375</v>
      </c>
      <c r="H34" s="372">
        <v>375</v>
      </c>
      <c r="I34" s="626">
        <v>73.5</v>
      </c>
    </row>
    <row r="35" spans="1:9" s="383" customFormat="1" ht="19.5" customHeight="1">
      <c r="A35" s="83">
        <v>27</v>
      </c>
      <c r="B35" s="370" t="s">
        <v>860</v>
      </c>
      <c r="C35" s="446" t="s">
        <v>861</v>
      </c>
      <c r="D35" s="374" t="s">
        <v>558</v>
      </c>
      <c r="E35" s="373" t="s">
        <v>557</v>
      </c>
      <c r="F35" s="83" t="s">
        <v>334</v>
      </c>
      <c r="G35" s="372">
        <v>750</v>
      </c>
      <c r="H35" s="372">
        <v>750</v>
      </c>
      <c r="I35" s="626">
        <v>147</v>
      </c>
    </row>
    <row r="36" spans="1:9" s="383" customFormat="1" ht="19.5" customHeight="1">
      <c r="A36" s="83">
        <v>28</v>
      </c>
      <c r="B36" s="370" t="s">
        <v>598</v>
      </c>
      <c r="C36" s="446" t="s">
        <v>862</v>
      </c>
      <c r="D36" s="374" t="s">
        <v>559</v>
      </c>
      <c r="E36" s="373" t="s">
        <v>557</v>
      </c>
      <c r="F36" s="83" t="s">
        <v>334</v>
      </c>
      <c r="G36" s="372">
        <v>875</v>
      </c>
      <c r="H36" s="372">
        <v>875</v>
      </c>
      <c r="I36" s="626">
        <v>171.5</v>
      </c>
    </row>
    <row r="37" spans="1:9" s="383" customFormat="1" ht="19.5" customHeight="1">
      <c r="A37" s="83">
        <v>29</v>
      </c>
      <c r="B37" s="370" t="s">
        <v>513</v>
      </c>
      <c r="C37" s="446" t="s">
        <v>863</v>
      </c>
      <c r="D37" s="374" t="s">
        <v>560</v>
      </c>
      <c r="E37" s="373" t="s">
        <v>557</v>
      </c>
      <c r="F37" s="83" t="s">
        <v>334</v>
      </c>
      <c r="G37" s="372">
        <v>437.5</v>
      </c>
      <c r="H37" s="372">
        <v>437.5</v>
      </c>
      <c r="I37" s="626">
        <v>85.75</v>
      </c>
    </row>
    <row r="38" spans="1:9" s="383" customFormat="1" ht="19.5" customHeight="1">
      <c r="A38" s="83">
        <v>30</v>
      </c>
      <c r="B38" s="370" t="s">
        <v>587</v>
      </c>
      <c r="C38" s="446" t="s">
        <v>864</v>
      </c>
      <c r="D38" s="374" t="s">
        <v>561</v>
      </c>
      <c r="E38" s="373" t="s">
        <v>557</v>
      </c>
      <c r="F38" s="83" t="s">
        <v>334</v>
      </c>
      <c r="G38" s="372">
        <v>437.5</v>
      </c>
      <c r="H38" s="372">
        <v>437.5</v>
      </c>
      <c r="I38" s="626">
        <v>85.75</v>
      </c>
    </row>
    <row r="39" spans="1:9" s="383" customFormat="1" ht="19.5" customHeight="1">
      <c r="A39" s="83">
        <v>31</v>
      </c>
      <c r="B39" s="370" t="s">
        <v>865</v>
      </c>
      <c r="C39" s="446" t="s">
        <v>852</v>
      </c>
      <c r="D39" s="374" t="s">
        <v>562</v>
      </c>
      <c r="E39" s="373" t="s">
        <v>557</v>
      </c>
      <c r="F39" s="83" t="s">
        <v>334</v>
      </c>
      <c r="G39" s="372">
        <v>875</v>
      </c>
      <c r="H39" s="372">
        <v>875</v>
      </c>
      <c r="I39" s="626">
        <v>171.5</v>
      </c>
    </row>
    <row r="40" spans="1:9" s="383" customFormat="1" ht="19.5" customHeight="1">
      <c r="A40" s="83">
        <v>32</v>
      </c>
      <c r="B40" s="370" t="s">
        <v>679</v>
      </c>
      <c r="C40" s="446" t="s">
        <v>866</v>
      </c>
      <c r="D40" s="374" t="s">
        <v>564</v>
      </c>
      <c r="E40" s="373" t="s">
        <v>563</v>
      </c>
      <c r="F40" s="83" t="s">
        <v>334</v>
      </c>
      <c r="G40" s="372">
        <v>875</v>
      </c>
      <c r="H40" s="372">
        <v>875</v>
      </c>
      <c r="I40" s="626">
        <v>171.5</v>
      </c>
    </row>
    <row r="41" spans="1:9" s="383" customFormat="1" ht="19.5" customHeight="1">
      <c r="A41" s="83">
        <v>33</v>
      </c>
      <c r="B41" s="381" t="s">
        <v>867</v>
      </c>
      <c r="C41" s="446" t="s">
        <v>868</v>
      </c>
      <c r="D41" s="381" t="s">
        <v>566</v>
      </c>
      <c r="E41" s="376" t="s">
        <v>565</v>
      </c>
      <c r="F41" s="83" t="s">
        <v>334</v>
      </c>
      <c r="G41" s="378">
        <v>875</v>
      </c>
      <c r="H41" s="378">
        <v>875</v>
      </c>
      <c r="I41" s="626">
        <v>171.5</v>
      </c>
    </row>
    <row r="42" spans="1:9" s="383" customFormat="1" ht="19.5" customHeight="1">
      <c r="A42" s="83">
        <v>34</v>
      </c>
      <c r="B42" s="381" t="s">
        <v>518</v>
      </c>
      <c r="C42" s="446" t="s">
        <v>869</v>
      </c>
      <c r="D42" s="381" t="s">
        <v>568</v>
      </c>
      <c r="E42" s="376" t="s">
        <v>567</v>
      </c>
      <c r="F42" s="83" t="s">
        <v>334</v>
      </c>
      <c r="G42" s="378">
        <f>1250+1875</f>
        <v>3125</v>
      </c>
      <c r="H42" s="378">
        <f>1250+1875</f>
        <v>3125</v>
      </c>
      <c r="I42" s="626">
        <v>612.5</v>
      </c>
    </row>
    <row r="43" spans="1:9" s="383" customFormat="1" ht="19.5" customHeight="1">
      <c r="A43" s="83">
        <v>35</v>
      </c>
      <c r="B43" s="370" t="s">
        <v>870</v>
      </c>
      <c r="C43" s="446" t="s">
        <v>871</v>
      </c>
      <c r="D43" s="374" t="s">
        <v>570</v>
      </c>
      <c r="E43" s="373" t="s">
        <v>569</v>
      </c>
      <c r="F43" s="83" t="s">
        <v>334</v>
      </c>
      <c r="G43" s="372">
        <v>500</v>
      </c>
      <c r="H43" s="372">
        <v>500</v>
      </c>
      <c r="I43" s="626">
        <v>98</v>
      </c>
    </row>
    <row r="44" spans="1:9" s="383" customFormat="1" ht="19.5" customHeight="1">
      <c r="A44" s="83">
        <v>36</v>
      </c>
      <c r="B44" s="370" t="s">
        <v>872</v>
      </c>
      <c r="C44" s="446" t="s">
        <v>873</v>
      </c>
      <c r="D44" s="374" t="s">
        <v>572</v>
      </c>
      <c r="E44" s="373" t="s">
        <v>571</v>
      </c>
      <c r="F44" s="83" t="s">
        <v>334</v>
      </c>
      <c r="G44" s="372">
        <v>1375</v>
      </c>
      <c r="H44" s="372">
        <v>1375</v>
      </c>
      <c r="I44" s="626">
        <v>269.5</v>
      </c>
    </row>
    <row r="45" spans="1:9" s="383" customFormat="1" ht="19.5" customHeight="1">
      <c r="A45" s="83">
        <v>37</v>
      </c>
      <c r="B45" s="370" t="s">
        <v>874</v>
      </c>
      <c r="C45" s="446" t="s">
        <v>875</v>
      </c>
      <c r="D45" s="374" t="s">
        <v>573</v>
      </c>
      <c r="E45" s="373" t="s">
        <v>571</v>
      </c>
      <c r="F45" s="83" t="s">
        <v>334</v>
      </c>
      <c r="G45" s="372">
        <v>875</v>
      </c>
      <c r="H45" s="372">
        <v>875</v>
      </c>
      <c r="I45" s="626">
        <v>171.5</v>
      </c>
    </row>
    <row r="46" spans="1:9" s="383" customFormat="1" ht="19.5" customHeight="1">
      <c r="A46" s="83">
        <v>38</v>
      </c>
      <c r="B46" s="370" t="s">
        <v>513</v>
      </c>
      <c r="C46" s="446" t="s">
        <v>876</v>
      </c>
      <c r="D46" s="374" t="s">
        <v>574</v>
      </c>
      <c r="E46" s="373" t="s">
        <v>571</v>
      </c>
      <c r="F46" s="83" t="s">
        <v>334</v>
      </c>
      <c r="G46" s="372">
        <v>500</v>
      </c>
      <c r="H46" s="372">
        <v>500</v>
      </c>
      <c r="I46" s="626">
        <v>98</v>
      </c>
    </row>
    <row r="47" spans="1:9" s="383" customFormat="1" ht="19.5" customHeight="1">
      <c r="A47" s="83">
        <v>39</v>
      </c>
      <c r="B47" s="370" t="s">
        <v>877</v>
      </c>
      <c r="C47" s="446" t="s">
        <v>878</v>
      </c>
      <c r="D47" s="374" t="s">
        <v>575</v>
      </c>
      <c r="E47" s="373" t="s">
        <v>571</v>
      </c>
      <c r="F47" s="83" t="s">
        <v>334</v>
      </c>
      <c r="G47" s="372">
        <v>500</v>
      </c>
      <c r="H47" s="372">
        <v>500</v>
      </c>
      <c r="I47" s="626">
        <v>100</v>
      </c>
    </row>
    <row r="48" spans="1:9" s="383" customFormat="1" ht="19.5" customHeight="1">
      <c r="A48" s="83">
        <v>40</v>
      </c>
      <c r="B48" s="382" t="s">
        <v>879</v>
      </c>
      <c r="C48" s="446" t="s">
        <v>880</v>
      </c>
      <c r="D48" s="374" t="s">
        <v>576</v>
      </c>
      <c r="E48" s="373" t="s">
        <v>571</v>
      </c>
      <c r="F48" s="83" t="s">
        <v>334</v>
      </c>
      <c r="G48" s="372">
        <v>875</v>
      </c>
      <c r="H48" s="372">
        <v>875</v>
      </c>
      <c r="I48" s="626">
        <v>171.5</v>
      </c>
    </row>
    <row r="49" spans="1:9" s="383" customFormat="1" ht="19.5" customHeight="1">
      <c r="A49" s="83">
        <v>41</v>
      </c>
      <c r="B49" s="370" t="s">
        <v>587</v>
      </c>
      <c r="C49" s="446" t="s">
        <v>881</v>
      </c>
      <c r="D49" s="369" t="s">
        <v>577</v>
      </c>
      <c r="E49" s="373" t="s">
        <v>571</v>
      </c>
      <c r="F49" s="83" t="s">
        <v>334</v>
      </c>
      <c r="G49" s="372">
        <v>600</v>
      </c>
      <c r="H49" s="372">
        <v>600</v>
      </c>
      <c r="I49" s="626">
        <v>0</v>
      </c>
    </row>
    <row r="50" spans="1:9" s="383" customFormat="1" ht="19.5" customHeight="1">
      <c r="A50" s="83">
        <v>42</v>
      </c>
      <c r="B50" s="446" t="s">
        <v>676</v>
      </c>
      <c r="C50" s="370" t="s">
        <v>680</v>
      </c>
      <c r="D50" s="380" t="s">
        <v>542</v>
      </c>
      <c r="E50" s="373" t="s">
        <v>541</v>
      </c>
      <c r="F50" s="83" t="s">
        <v>0</v>
      </c>
      <c r="G50" s="372">
        <v>375</v>
      </c>
      <c r="H50" s="372">
        <v>375</v>
      </c>
      <c r="I50" s="626">
        <v>75</v>
      </c>
    </row>
    <row r="51" spans="1:9" s="383" customFormat="1" ht="19.5" customHeight="1">
      <c r="A51" s="83">
        <v>43</v>
      </c>
      <c r="B51" s="370" t="s">
        <v>849</v>
      </c>
      <c r="C51" s="446" t="s">
        <v>850</v>
      </c>
      <c r="D51" s="380" t="s">
        <v>540</v>
      </c>
      <c r="E51" s="373" t="s">
        <v>539</v>
      </c>
      <c r="F51" s="83" t="s">
        <v>0</v>
      </c>
      <c r="G51" s="372">
        <v>1147.96</v>
      </c>
      <c r="H51" s="372">
        <v>1147.96</v>
      </c>
      <c r="I51" s="626">
        <v>225.00016000000002</v>
      </c>
    </row>
    <row r="52" spans="1:9" s="383" customFormat="1" ht="19.5" customHeight="1">
      <c r="A52" s="83">
        <v>44</v>
      </c>
      <c r="B52" s="370" t="s">
        <v>587</v>
      </c>
      <c r="C52" s="446" t="s">
        <v>881</v>
      </c>
      <c r="D52" s="369" t="s">
        <v>577</v>
      </c>
      <c r="E52" s="373" t="s">
        <v>571</v>
      </c>
      <c r="F52" s="83" t="s">
        <v>0</v>
      </c>
      <c r="G52" s="372">
        <v>892.86</v>
      </c>
      <c r="H52" s="372">
        <v>892.86</v>
      </c>
      <c r="I52" s="626">
        <v>175.00056000000001</v>
      </c>
    </row>
    <row r="53" spans="1:9" s="383" customFormat="1" ht="19.5" customHeight="1">
      <c r="A53" s="83">
        <v>45</v>
      </c>
      <c r="B53" s="446" t="s">
        <v>513</v>
      </c>
      <c r="C53" s="370" t="s">
        <v>670</v>
      </c>
      <c r="D53" s="371" t="s">
        <v>515</v>
      </c>
      <c r="E53" s="373" t="s">
        <v>514</v>
      </c>
      <c r="F53" s="83" t="s">
        <v>334</v>
      </c>
      <c r="G53" s="372">
        <v>2000</v>
      </c>
      <c r="H53" s="372">
        <v>2000</v>
      </c>
      <c r="I53" s="626">
        <v>400</v>
      </c>
    </row>
    <row r="54" spans="1:9" s="383" customFormat="1" ht="19.5" customHeight="1">
      <c r="A54" s="83">
        <v>46</v>
      </c>
      <c r="B54" s="446" t="s">
        <v>671</v>
      </c>
      <c r="C54" s="370" t="s">
        <v>670</v>
      </c>
      <c r="D54" s="371" t="s">
        <v>517</v>
      </c>
      <c r="E54" s="373" t="s">
        <v>516</v>
      </c>
      <c r="F54" s="83" t="s">
        <v>334</v>
      </c>
      <c r="G54" s="372">
        <v>1250</v>
      </c>
      <c r="H54" s="372">
        <v>1250</v>
      </c>
      <c r="I54" s="626">
        <v>245</v>
      </c>
    </row>
    <row r="55" spans="1:9" s="383" customFormat="1" ht="19.5" customHeight="1">
      <c r="A55" s="83">
        <v>47</v>
      </c>
      <c r="B55" s="446" t="s">
        <v>518</v>
      </c>
      <c r="C55" s="370" t="s">
        <v>672</v>
      </c>
      <c r="D55" s="371" t="s">
        <v>520</v>
      </c>
      <c r="E55" s="373" t="s">
        <v>519</v>
      </c>
      <c r="F55" s="83" t="s">
        <v>334</v>
      </c>
      <c r="G55" s="372">
        <v>800</v>
      </c>
      <c r="H55" s="372">
        <v>800</v>
      </c>
      <c r="I55" s="626">
        <v>160</v>
      </c>
    </row>
    <row r="56" spans="1:9" s="383" customFormat="1" ht="19.5" customHeight="1">
      <c r="A56" s="83">
        <v>48</v>
      </c>
      <c r="B56" s="446" t="s">
        <v>674</v>
      </c>
      <c r="C56" s="370" t="s">
        <v>673</v>
      </c>
      <c r="D56" s="371" t="s">
        <v>522</v>
      </c>
      <c r="E56" s="373" t="s">
        <v>521</v>
      </c>
      <c r="F56" s="83" t="s">
        <v>334</v>
      </c>
      <c r="G56" s="372">
        <v>2125</v>
      </c>
      <c r="H56" s="372">
        <v>2125</v>
      </c>
      <c r="I56" s="626">
        <v>425</v>
      </c>
    </row>
    <row r="57" spans="1:9" s="383" customFormat="1" ht="19.5" customHeight="1">
      <c r="A57" s="83">
        <v>49</v>
      </c>
      <c r="B57" s="446" t="s">
        <v>676</v>
      </c>
      <c r="C57" s="370" t="s">
        <v>675</v>
      </c>
      <c r="D57" s="371" t="s">
        <v>524</v>
      </c>
      <c r="E57" s="373" t="s">
        <v>523</v>
      </c>
      <c r="F57" s="83" t="s">
        <v>334</v>
      </c>
      <c r="G57" s="372">
        <v>1000</v>
      </c>
      <c r="H57" s="372">
        <v>1000</v>
      </c>
      <c r="I57" s="626">
        <v>196</v>
      </c>
    </row>
    <row r="58" spans="1:9" s="383" customFormat="1" ht="19.5" customHeight="1">
      <c r="A58" s="83">
        <v>50</v>
      </c>
      <c r="B58" s="370" t="s">
        <v>678</v>
      </c>
      <c r="C58" s="446" t="s">
        <v>832</v>
      </c>
      <c r="D58" s="374" t="s">
        <v>525</v>
      </c>
      <c r="E58" s="373" t="s">
        <v>516</v>
      </c>
      <c r="F58" s="83" t="s">
        <v>334</v>
      </c>
      <c r="G58" s="372">
        <v>2500</v>
      </c>
      <c r="H58" s="372">
        <v>2500</v>
      </c>
      <c r="I58" s="626">
        <v>500</v>
      </c>
    </row>
    <row r="59" spans="1:9" s="383" customFormat="1" ht="19.5" customHeight="1">
      <c r="A59" s="83">
        <v>51</v>
      </c>
      <c r="B59" s="370" t="s">
        <v>833</v>
      </c>
      <c r="C59" s="446" t="s">
        <v>834</v>
      </c>
      <c r="D59" s="374" t="s">
        <v>527</v>
      </c>
      <c r="E59" s="373" t="s">
        <v>516</v>
      </c>
      <c r="F59" s="83" t="s">
        <v>334</v>
      </c>
      <c r="G59" s="372">
        <v>687.5</v>
      </c>
      <c r="H59" s="372">
        <v>687.5</v>
      </c>
      <c r="I59" s="626">
        <v>134.75</v>
      </c>
    </row>
    <row r="60" spans="1:9" s="383" customFormat="1" ht="19.5" customHeight="1">
      <c r="A60" s="83">
        <v>52</v>
      </c>
      <c r="B60" s="370" t="s">
        <v>835</v>
      </c>
      <c r="C60" s="446" t="s">
        <v>836</v>
      </c>
      <c r="D60" s="374" t="s">
        <v>528</v>
      </c>
      <c r="E60" s="373" t="s">
        <v>516</v>
      </c>
      <c r="F60" s="83" t="s">
        <v>334</v>
      </c>
      <c r="G60" s="372">
        <v>375</v>
      </c>
      <c r="H60" s="372">
        <v>375</v>
      </c>
      <c r="I60" s="626">
        <v>73.5</v>
      </c>
    </row>
    <row r="61" spans="1:9" s="383" customFormat="1" ht="19.5" customHeight="1">
      <c r="A61" s="83">
        <v>53</v>
      </c>
      <c r="B61" s="370" t="s">
        <v>837</v>
      </c>
      <c r="C61" s="446" t="s">
        <v>838</v>
      </c>
      <c r="D61" s="374" t="s">
        <v>530</v>
      </c>
      <c r="E61" s="373" t="s">
        <v>529</v>
      </c>
      <c r="F61" s="83" t="s">
        <v>334</v>
      </c>
      <c r="G61" s="372">
        <v>156.84</v>
      </c>
      <c r="H61" s="372">
        <v>156.84</v>
      </c>
      <c r="I61" s="626">
        <v>30.740640000000003</v>
      </c>
    </row>
    <row r="62" spans="1:9" s="383" customFormat="1" ht="19.5" customHeight="1">
      <c r="A62" s="83">
        <v>54</v>
      </c>
      <c r="B62" s="370" t="s">
        <v>839</v>
      </c>
      <c r="C62" s="446" t="s">
        <v>840</v>
      </c>
      <c r="D62" s="374" t="s">
        <v>531</v>
      </c>
      <c r="E62" s="373" t="s">
        <v>516</v>
      </c>
      <c r="F62" s="83" t="s">
        <v>334</v>
      </c>
      <c r="G62" s="372">
        <v>462.5</v>
      </c>
      <c r="H62" s="372">
        <v>462.5</v>
      </c>
      <c r="I62" s="626">
        <v>92.5</v>
      </c>
    </row>
    <row r="63" spans="1:9" s="383" customFormat="1" ht="19.5" customHeight="1">
      <c r="A63" s="83">
        <v>55</v>
      </c>
      <c r="B63" s="370" t="s">
        <v>841</v>
      </c>
      <c r="C63" s="446" t="s">
        <v>842</v>
      </c>
      <c r="D63" s="375">
        <v>54001012507</v>
      </c>
      <c r="E63" s="373" t="s">
        <v>516</v>
      </c>
      <c r="F63" s="83" t="s">
        <v>334</v>
      </c>
      <c r="G63" s="372">
        <v>625</v>
      </c>
      <c r="H63" s="372">
        <v>625</v>
      </c>
      <c r="I63" s="626">
        <v>125</v>
      </c>
    </row>
    <row r="64" spans="1:9" s="383" customFormat="1" ht="19.5" customHeight="1">
      <c r="A64" s="83">
        <v>56</v>
      </c>
      <c r="B64" s="376" t="s">
        <v>843</v>
      </c>
      <c r="C64" s="446" t="s">
        <v>844</v>
      </c>
      <c r="D64" s="377" t="s">
        <v>532</v>
      </c>
      <c r="E64" s="376" t="s">
        <v>516</v>
      </c>
      <c r="F64" s="83" t="s">
        <v>334</v>
      </c>
      <c r="G64" s="378">
        <v>687.5</v>
      </c>
      <c r="H64" s="378">
        <v>687.5</v>
      </c>
      <c r="I64" s="626">
        <v>137.5</v>
      </c>
    </row>
    <row r="65" spans="1:9" s="383" customFormat="1" ht="19.5" customHeight="1">
      <c r="A65" s="83">
        <v>57</v>
      </c>
      <c r="B65" s="370" t="s">
        <v>845</v>
      </c>
      <c r="C65" s="446" t="s">
        <v>846</v>
      </c>
      <c r="D65" s="374" t="s">
        <v>533</v>
      </c>
      <c r="E65" s="373" t="s">
        <v>519</v>
      </c>
      <c r="F65" s="83" t="s">
        <v>334</v>
      </c>
      <c r="G65" s="372">
        <v>750</v>
      </c>
      <c r="H65" s="372">
        <v>750</v>
      </c>
      <c r="I65" s="626">
        <v>147</v>
      </c>
    </row>
    <row r="66" spans="1:9" s="383" customFormat="1" ht="19.5" customHeight="1">
      <c r="A66" s="83">
        <v>58</v>
      </c>
      <c r="B66" s="446" t="s">
        <v>678</v>
      </c>
      <c r="C66" s="370" t="s">
        <v>677</v>
      </c>
      <c r="D66" s="447" t="s">
        <v>538</v>
      </c>
      <c r="E66" s="379" t="s">
        <v>537</v>
      </c>
      <c r="F66" s="83" t="s">
        <v>334</v>
      </c>
      <c r="G66" s="372">
        <v>1250</v>
      </c>
      <c r="H66" s="372">
        <v>1250</v>
      </c>
      <c r="I66" s="626">
        <v>245</v>
      </c>
    </row>
    <row r="67" spans="1:9" s="383" customFormat="1" ht="19.5" customHeight="1">
      <c r="A67" s="83">
        <v>59</v>
      </c>
      <c r="B67" s="370" t="s">
        <v>598</v>
      </c>
      <c r="C67" s="446" t="s">
        <v>599</v>
      </c>
      <c r="D67" s="377" t="s">
        <v>536</v>
      </c>
      <c r="E67" s="373" t="s">
        <v>535</v>
      </c>
      <c r="F67" s="83" t="s">
        <v>334</v>
      </c>
      <c r="G67" s="372">
        <v>812.5</v>
      </c>
      <c r="H67" s="372">
        <v>812.5</v>
      </c>
      <c r="I67" s="626">
        <v>162.5</v>
      </c>
    </row>
    <row r="68" spans="1:9" s="383" customFormat="1" ht="19.5" customHeight="1">
      <c r="A68" s="83">
        <v>60</v>
      </c>
      <c r="B68" s="446" t="s">
        <v>676</v>
      </c>
      <c r="C68" s="370" t="s">
        <v>680</v>
      </c>
      <c r="D68" s="380" t="s">
        <v>542</v>
      </c>
      <c r="E68" s="373" t="s">
        <v>541</v>
      </c>
      <c r="F68" s="83" t="s">
        <v>334</v>
      </c>
      <c r="G68" s="372">
        <v>1000</v>
      </c>
      <c r="H68" s="372">
        <v>1000</v>
      </c>
      <c r="I68" s="626">
        <v>200</v>
      </c>
    </row>
    <row r="69" spans="1:9" s="383" customFormat="1" ht="19.5" customHeight="1">
      <c r="A69" s="83">
        <v>61</v>
      </c>
      <c r="B69" s="370" t="s">
        <v>849</v>
      </c>
      <c r="C69" s="446" t="s">
        <v>850</v>
      </c>
      <c r="D69" s="380" t="s">
        <v>540</v>
      </c>
      <c r="E69" s="373" t="s">
        <v>539</v>
      </c>
      <c r="F69" s="83" t="s">
        <v>334</v>
      </c>
      <c r="G69" s="372">
        <v>1625</v>
      </c>
      <c r="H69" s="372">
        <v>1625</v>
      </c>
      <c r="I69" s="626">
        <v>318.5</v>
      </c>
    </row>
    <row r="70" spans="1:9" s="383" customFormat="1" ht="19.5" customHeight="1">
      <c r="A70" s="83">
        <v>62</v>
      </c>
      <c r="B70" s="370" t="s">
        <v>851</v>
      </c>
      <c r="C70" s="446" t="s">
        <v>852</v>
      </c>
      <c r="D70" s="380" t="s">
        <v>544</v>
      </c>
      <c r="E70" s="373" t="s">
        <v>543</v>
      </c>
      <c r="F70" s="83" t="s">
        <v>334</v>
      </c>
      <c r="G70" s="372">
        <v>375</v>
      </c>
      <c r="H70" s="372">
        <v>375</v>
      </c>
      <c r="I70" s="626">
        <v>73.5</v>
      </c>
    </row>
    <row r="71" spans="1:9" s="383" customFormat="1" ht="19.5" customHeight="1">
      <c r="A71" s="83">
        <v>63</v>
      </c>
      <c r="B71" s="446" t="s">
        <v>682</v>
      </c>
      <c r="C71" s="370" t="s">
        <v>681</v>
      </c>
      <c r="D71" s="371" t="s">
        <v>546</v>
      </c>
      <c r="E71" s="373" t="s">
        <v>545</v>
      </c>
      <c r="F71" s="83" t="s">
        <v>334</v>
      </c>
      <c r="G71" s="372">
        <v>875</v>
      </c>
      <c r="H71" s="372">
        <v>875</v>
      </c>
      <c r="I71" s="626">
        <v>175</v>
      </c>
    </row>
    <row r="72" spans="1:9" s="383" customFormat="1" ht="19.5" customHeight="1">
      <c r="A72" s="83">
        <v>64</v>
      </c>
      <c r="B72" s="370" t="s">
        <v>853</v>
      </c>
      <c r="C72" s="446" t="s">
        <v>854</v>
      </c>
      <c r="D72" s="380" t="s">
        <v>548</v>
      </c>
      <c r="E72" s="373" t="s">
        <v>547</v>
      </c>
      <c r="F72" s="83" t="s">
        <v>334</v>
      </c>
      <c r="G72" s="372">
        <v>750</v>
      </c>
      <c r="H72" s="372">
        <v>750</v>
      </c>
      <c r="I72" s="626">
        <v>147</v>
      </c>
    </row>
    <row r="73" spans="1:9" s="383" customFormat="1" ht="19.5" customHeight="1">
      <c r="A73" s="83">
        <v>65</v>
      </c>
      <c r="B73" s="446" t="s">
        <v>550</v>
      </c>
      <c r="C73" s="370" t="s">
        <v>549</v>
      </c>
      <c r="D73" s="373" t="s">
        <v>552</v>
      </c>
      <c r="E73" s="373" t="s">
        <v>551</v>
      </c>
      <c r="F73" s="83" t="s">
        <v>334</v>
      </c>
      <c r="G73" s="372">
        <v>1875</v>
      </c>
      <c r="H73" s="372">
        <v>1875</v>
      </c>
      <c r="I73" s="626">
        <v>375</v>
      </c>
    </row>
    <row r="74" spans="1:9" s="383" customFormat="1" ht="19.5" customHeight="1">
      <c r="A74" s="83">
        <v>66</v>
      </c>
      <c r="B74" s="370" t="s">
        <v>513</v>
      </c>
      <c r="C74" s="446" t="s">
        <v>855</v>
      </c>
      <c r="D74" s="380" t="s">
        <v>554</v>
      </c>
      <c r="E74" s="373" t="s">
        <v>553</v>
      </c>
      <c r="F74" s="83" t="s">
        <v>334</v>
      </c>
      <c r="G74" s="372">
        <v>875</v>
      </c>
      <c r="H74" s="372">
        <v>875</v>
      </c>
      <c r="I74" s="626">
        <v>171.5</v>
      </c>
    </row>
    <row r="75" spans="1:9" s="383" customFormat="1" ht="19.5" customHeight="1">
      <c r="A75" s="83">
        <v>67</v>
      </c>
      <c r="B75" s="370" t="s">
        <v>856</v>
      </c>
      <c r="C75" s="446" t="s">
        <v>857</v>
      </c>
      <c r="D75" s="380" t="s">
        <v>555</v>
      </c>
      <c r="E75" s="373" t="s">
        <v>553</v>
      </c>
      <c r="F75" s="83" t="s">
        <v>334</v>
      </c>
      <c r="G75" s="372">
        <v>1750</v>
      </c>
      <c r="H75" s="372">
        <v>1750</v>
      </c>
      <c r="I75" s="626">
        <v>0</v>
      </c>
    </row>
    <row r="76" spans="1:9" s="383" customFormat="1" ht="19.5" customHeight="1">
      <c r="A76" s="83">
        <v>68</v>
      </c>
      <c r="B76" s="370" t="s">
        <v>858</v>
      </c>
      <c r="C76" s="446" t="s">
        <v>859</v>
      </c>
      <c r="D76" s="373">
        <v>43001000829</v>
      </c>
      <c r="E76" s="373" t="s">
        <v>556</v>
      </c>
      <c r="F76" s="83" t="s">
        <v>334</v>
      </c>
      <c r="G76" s="372">
        <v>375</v>
      </c>
      <c r="H76" s="372">
        <v>375</v>
      </c>
      <c r="I76" s="626">
        <v>73.5</v>
      </c>
    </row>
    <row r="77" spans="1:9" s="383" customFormat="1" ht="19.5" customHeight="1">
      <c r="A77" s="83">
        <v>69</v>
      </c>
      <c r="B77" s="370" t="s">
        <v>860</v>
      </c>
      <c r="C77" s="446" t="s">
        <v>861</v>
      </c>
      <c r="D77" s="374" t="s">
        <v>558</v>
      </c>
      <c r="E77" s="373" t="s">
        <v>557</v>
      </c>
      <c r="F77" s="83" t="s">
        <v>334</v>
      </c>
      <c r="G77" s="372">
        <v>750</v>
      </c>
      <c r="H77" s="372">
        <v>750</v>
      </c>
      <c r="I77" s="626">
        <v>147</v>
      </c>
    </row>
    <row r="78" spans="1:9" s="383" customFormat="1" ht="19.5" customHeight="1">
      <c r="A78" s="83">
        <v>70</v>
      </c>
      <c r="B78" s="370" t="s">
        <v>598</v>
      </c>
      <c r="C78" s="446" t="s">
        <v>862</v>
      </c>
      <c r="D78" s="374" t="s">
        <v>559</v>
      </c>
      <c r="E78" s="373" t="s">
        <v>557</v>
      </c>
      <c r="F78" s="83" t="s">
        <v>334</v>
      </c>
      <c r="G78" s="372">
        <v>875</v>
      </c>
      <c r="H78" s="372">
        <v>875</v>
      </c>
      <c r="I78" s="626">
        <v>171.5</v>
      </c>
    </row>
    <row r="79" spans="1:9" s="383" customFormat="1" ht="19.5" customHeight="1">
      <c r="A79" s="83">
        <v>71</v>
      </c>
      <c r="B79" s="370" t="s">
        <v>587</v>
      </c>
      <c r="C79" s="446" t="s">
        <v>864</v>
      </c>
      <c r="D79" s="374" t="s">
        <v>561</v>
      </c>
      <c r="E79" s="373" t="s">
        <v>557</v>
      </c>
      <c r="F79" s="83" t="s">
        <v>334</v>
      </c>
      <c r="G79" s="372">
        <v>875</v>
      </c>
      <c r="H79" s="372">
        <v>875</v>
      </c>
      <c r="I79" s="626">
        <v>171.5</v>
      </c>
    </row>
    <row r="80" spans="1:9" s="383" customFormat="1" ht="19.5" customHeight="1">
      <c r="A80" s="83">
        <v>72</v>
      </c>
      <c r="B80" s="370" t="s">
        <v>865</v>
      </c>
      <c r="C80" s="446" t="s">
        <v>852</v>
      </c>
      <c r="D80" s="374" t="s">
        <v>562</v>
      </c>
      <c r="E80" s="373" t="s">
        <v>557</v>
      </c>
      <c r="F80" s="83" t="s">
        <v>334</v>
      </c>
      <c r="G80" s="372">
        <v>875</v>
      </c>
      <c r="H80" s="372">
        <v>875</v>
      </c>
      <c r="I80" s="626">
        <v>171.5</v>
      </c>
    </row>
    <row r="81" spans="1:9" s="383" customFormat="1" ht="19.5" customHeight="1">
      <c r="A81" s="83">
        <v>73</v>
      </c>
      <c r="B81" s="370" t="s">
        <v>679</v>
      </c>
      <c r="C81" s="446" t="s">
        <v>866</v>
      </c>
      <c r="D81" s="374" t="s">
        <v>564</v>
      </c>
      <c r="E81" s="373" t="s">
        <v>563</v>
      </c>
      <c r="F81" s="83" t="s">
        <v>334</v>
      </c>
      <c r="G81" s="372">
        <v>875</v>
      </c>
      <c r="H81" s="372">
        <v>875</v>
      </c>
      <c r="I81" s="626">
        <v>171.5</v>
      </c>
    </row>
    <row r="82" spans="1:9" s="383" customFormat="1" ht="19.5" customHeight="1">
      <c r="A82" s="83">
        <v>74</v>
      </c>
      <c r="B82" s="381" t="s">
        <v>867</v>
      </c>
      <c r="C82" s="446" t="s">
        <v>868</v>
      </c>
      <c r="D82" s="381" t="s">
        <v>566</v>
      </c>
      <c r="E82" s="376" t="s">
        <v>565</v>
      </c>
      <c r="F82" s="83" t="s">
        <v>334</v>
      </c>
      <c r="G82" s="378">
        <v>875</v>
      </c>
      <c r="H82" s="378">
        <v>875</v>
      </c>
      <c r="I82" s="626">
        <v>171.5</v>
      </c>
    </row>
    <row r="83" spans="1:9" s="383" customFormat="1" ht="19.5" customHeight="1">
      <c r="A83" s="83">
        <v>75</v>
      </c>
      <c r="B83" s="381" t="s">
        <v>518</v>
      </c>
      <c r="C83" s="446" t="s">
        <v>869</v>
      </c>
      <c r="D83" s="381" t="s">
        <v>568</v>
      </c>
      <c r="E83" s="376" t="s">
        <v>567</v>
      </c>
      <c r="F83" s="83" t="s">
        <v>334</v>
      </c>
      <c r="G83" s="378">
        <f>1250+1875</f>
        <v>3125</v>
      </c>
      <c r="H83" s="378">
        <f>1250+1875</f>
        <v>3125</v>
      </c>
      <c r="I83" s="626">
        <v>0</v>
      </c>
    </row>
    <row r="84" spans="1:9" s="383" customFormat="1" ht="19.5" customHeight="1">
      <c r="A84" s="83">
        <v>76</v>
      </c>
      <c r="B84" s="370" t="s">
        <v>870</v>
      </c>
      <c r="C84" s="446" t="s">
        <v>871</v>
      </c>
      <c r="D84" s="374" t="s">
        <v>570</v>
      </c>
      <c r="E84" s="373" t="s">
        <v>569</v>
      </c>
      <c r="F84" s="83" t="s">
        <v>334</v>
      </c>
      <c r="G84" s="372">
        <v>500</v>
      </c>
      <c r="H84" s="372">
        <v>500</v>
      </c>
      <c r="I84" s="626">
        <v>98</v>
      </c>
    </row>
    <row r="85" spans="1:9" s="383" customFormat="1" ht="19.5" customHeight="1">
      <c r="A85" s="83">
        <v>77</v>
      </c>
      <c r="B85" s="370" t="s">
        <v>872</v>
      </c>
      <c r="C85" s="446" t="s">
        <v>873</v>
      </c>
      <c r="D85" s="374" t="s">
        <v>572</v>
      </c>
      <c r="E85" s="373" t="s">
        <v>571</v>
      </c>
      <c r="F85" s="83" t="s">
        <v>334</v>
      </c>
      <c r="G85" s="372">
        <v>1375</v>
      </c>
      <c r="H85" s="372">
        <v>1375</v>
      </c>
      <c r="I85" s="626">
        <v>269.5</v>
      </c>
    </row>
    <row r="86" spans="1:9" s="383" customFormat="1" ht="19.5" customHeight="1">
      <c r="A86" s="83">
        <v>78</v>
      </c>
      <c r="B86" s="370" t="s">
        <v>874</v>
      </c>
      <c r="C86" s="446" t="s">
        <v>875</v>
      </c>
      <c r="D86" s="374" t="s">
        <v>573</v>
      </c>
      <c r="E86" s="373" t="s">
        <v>571</v>
      </c>
      <c r="F86" s="83" t="s">
        <v>334</v>
      </c>
      <c r="G86" s="372">
        <v>875</v>
      </c>
      <c r="H86" s="372">
        <v>875</v>
      </c>
      <c r="I86" s="626">
        <v>171.5</v>
      </c>
    </row>
    <row r="87" spans="1:9" s="383" customFormat="1" ht="19.5" customHeight="1">
      <c r="A87" s="83">
        <v>79</v>
      </c>
      <c r="B87" s="370" t="s">
        <v>513</v>
      </c>
      <c r="C87" s="446" t="s">
        <v>876</v>
      </c>
      <c r="D87" s="374" t="s">
        <v>574</v>
      </c>
      <c r="E87" s="373" t="s">
        <v>571</v>
      </c>
      <c r="F87" s="83" t="s">
        <v>334</v>
      </c>
      <c r="G87" s="372">
        <v>500</v>
      </c>
      <c r="H87" s="372">
        <v>500</v>
      </c>
      <c r="I87" s="626">
        <v>98</v>
      </c>
    </row>
    <row r="88" spans="1:9" s="383" customFormat="1" ht="19.5" customHeight="1">
      <c r="A88" s="83">
        <v>80</v>
      </c>
      <c r="B88" s="382" t="s">
        <v>879</v>
      </c>
      <c r="C88" s="446" t="s">
        <v>880</v>
      </c>
      <c r="D88" s="374" t="s">
        <v>576</v>
      </c>
      <c r="E88" s="373" t="s">
        <v>571</v>
      </c>
      <c r="F88" s="83" t="s">
        <v>334</v>
      </c>
      <c r="G88" s="372">
        <v>875</v>
      </c>
      <c r="H88" s="372">
        <v>875</v>
      </c>
      <c r="I88" s="626">
        <v>171.5</v>
      </c>
    </row>
    <row r="89" spans="1:9" s="383" customFormat="1" ht="19.5" customHeight="1">
      <c r="A89" s="83">
        <v>81</v>
      </c>
      <c r="B89" s="382" t="s">
        <v>882</v>
      </c>
      <c r="C89" s="446" t="s">
        <v>883</v>
      </c>
      <c r="D89" s="374" t="s">
        <v>578</v>
      </c>
      <c r="E89" s="373" t="s">
        <v>571</v>
      </c>
      <c r="F89" s="83" t="s">
        <v>334</v>
      </c>
      <c r="G89" s="372">
        <v>1000</v>
      </c>
      <c r="H89" s="372">
        <v>1000</v>
      </c>
      <c r="I89" s="626">
        <v>196</v>
      </c>
    </row>
    <row r="90" spans="1:9" s="383" customFormat="1" ht="19.5" customHeight="1">
      <c r="A90" s="83">
        <v>82</v>
      </c>
      <c r="B90" s="370" t="s">
        <v>587</v>
      </c>
      <c r="C90" s="446" t="s">
        <v>881</v>
      </c>
      <c r="D90" s="369" t="s">
        <v>577</v>
      </c>
      <c r="E90" s="373" t="s">
        <v>571</v>
      </c>
      <c r="F90" s="83" t="s">
        <v>334</v>
      </c>
      <c r="G90" s="372">
        <v>600</v>
      </c>
      <c r="H90" s="372">
        <v>600</v>
      </c>
      <c r="I90" s="626">
        <v>0</v>
      </c>
    </row>
    <row r="91" spans="1:9" s="383" customFormat="1" ht="19.5" customHeight="1">
      <c r="A91" s="83">
        <v>83</v>
      </c>
      <c r="B91" s="446" t="s">
        <v>513</v>
      </c>
      <c r="C91" s="370" t="s">
        <v>670</v>
      </c>
      <c r="D91" s="371" t="s">
        <v>515</v>
      </c>
      <c r="E91" s="373" t="s">
        <v>514</v>
      </c>
      <c r="F91" s="83" t="s">
        <v>0</v>
      </c>
      <c r="G91" s="372">
        <v>1500</v>
      </c>
      <c r="H91" s="372">
        <v>1500</v>
      </c>
      <c r="I91" s="626">
        <v>300</v>
      </c>
    </row>
    <row r="92" spans="1:9" s="383" customFormat="1" ht="19.5" customHeight="1">
      <c r="A92" s="83">
        <v>84</v>
      </c>
      <c r="B92" s="370" t="s">
        <v>587</v>
      </c>
      <c r="C92" s="446" t="s">
        <v>881</v>
      </c>
      <c r="D92" s="369" t="s">
        <v>577</v>
      </c>
      <c r="E92" s="373" t="s">
        <v>571</v>
      </c>
      <c r="F92" s="83" t="s">
        <v>0</v>
      </c>
      <c r="G92" s="372">
        <v>892.86</v>
      </c>
      <c r="H92" s="372">
        <v>892.86</v>
      </c>
      <c r="I92" s="626">
        <v>175.00056000000001</v>
      </c>
    </row>
    <row r="93" spans="1:9" s="383" customFormat="1" ht="19.5" customHeight="1">
      <c r="A93" s="83">
        <v>85</v>
      </c>
      <c r="B93" s="446" t="s">
        <v>513</v>
      </c>
      <c r="C93" s="370" t="s">
        <v>670</v>
      </c>
      <c r="D93" s="371" t="s">
        <v>515</v>
      </c>
      <c r="E93" s="373" t="s">
        <v>514</v>
      </c>
      <c r="F93" s="83" t="s">
        <v>334</v>
      </c>
      <c r="G93" s="372">
        <v>2000</v>
      </c>
      <c r="H93" s="372">
        <v>2000</v>
      </c>
      <c r="I93" s="626">
        <v>400</v>
      </c>
    </row>
    <row r="94" spans="1:9" s="383" customFormat="1" ht="19.5" customHeight="1">
      <c r="A94" s="83">
        <v>86</v>
      </c>
      <c r="B94" s="446" t="s">
        <v>671</v>
      </c>
      <c r="C94" s="370" t="s">
        <v>670</v>
      </c>
      <c r="D94" s="371" t="s">
        <v>517</v>
      </c>
      <c r="E94" s="373" t="s">
        <v>516</v>
      </c>
      <c r="F94" s="83" t="s">
        <v>334</v>
      </c>
      <c r="G94" s="372">
        <v>1250</v>
      </c>
      <c r="H94" s="372">
        <v>1250</v>
      </c>
      <c r="I94" s="626">
        <v>245</v>
      </c>
    </row>
    <row r="95" spans="1:9" s="383" customFormat="1" ht="19.5" customHeight="1">
      <c r="A95" s="83">
        <v>87</v>
      </c>
      <c r="B95" s="446" t="s">
        <v>518</v>
      </c>
      <c r="C95" s="370" t="s">
        <v>672</v>
      </c>
      <c r="D95" s="371" t="s">
        <v>520</v>
      </c>
      <c r="E95" s="373" t="s">
        <v>519</v>
      </c>
      <c r="F95" s="83" t="s">
        <v>334</v>
      </c>
      <c r="G95" s="372">
        <v>800</v>
      </c>
      <c r="H95" s="372">
        <v>800</v>
      </c>
      <c r="I95" s="626">
        <v>160</v>
      </c>
    </row>
    <row r="96" spans="1:9" s="383" customFormat="1" ht="19.5" customHeight="1">
      <c r="A96" s="83">
        <v>88</v>
      </c>
      <c r="B96" s="446" t="s">
        <v>674</v>
      </c>
      <c r="C96" s="370" t="s">
        <v>673</v>
      </c>
      <c r="D96" s="371" t="s">
        <v>522</v>
      </c>
      <c r="E96" s="373" t="s">
        <v>521</v>
      </c>
      <c r="F96" s="83" t="s">
        <v>334</v>
      </c>
      <c r="G96" s="372">
        <v>2125</v>
      </c>
      <c r="H96" s="372">
        <v>2125</v>
      </c>
      <c r="I96" s="626">
        <v>425</v>
      </c>
    </row>
    <row r="97" spans="1:9" s="383" customFormat="1" ht="19.5" customHeight="1">
      <c r="A97" s="83">
        <v>89</v>
      </c>
      <c r="B97" s="446" t="s">
        <v>676</v>
      </c>
      <c r="C97" s="370" t="s">
        <v>675</v>
      </c>
      <c r="D97" s="371" t="s">
        <v>524</v>
      </c>
      <c r="E97" s="373" t="s">
        <v>523</v>
      </c>
      <c r="F97" s="83" t="s">
        <v>334</v>
      </c>
      <c r="G97" s="372">
        <v>1000</v>
      </c>
      <c r="H97" s="372">
        <v>1000</v>
      </c>
      <c r="I97" s="626">
        <v>196</v>
      </c>
    </row>
    <row r="98" spans="1:9" s="383" customFormat="1" ht="19.5" customHeight="1">
      <c r="A98" s="83">
        <v>90</v>
      </c>
      <c r="B98" s="370" t="s">
        <v>678</v>
      </c>
      <c r="C98" s="446" t="s">
        <v>832</v>
      </c>
      <c r="D98" s="374" t="s">
        <v>525</v>
      </c>
      <c r="E98" s="373" t="s">
        <v>516</v>
      </c>
      <c r="F98" s="83" t="s">
        <v>334</v>
      </c>
      <c r="G98" s="372">
        <v>2500</v>
      </c>
      <c r="H98" s="372">
        <v>2500</v>
      </c>
      <c r="I98" s="626">
        <v>500</v>
      </c>
    </row>
    <row r="99" spans="1:9" s="383" customFormat="1" ht="19.5" customHeight="1">
      <c r="A99" s="83">
        <v>91</v>
      </c>
      <c r="B99" s="370" t="s">
        <v>833</v>
      </c>
      <c r="C99" s="446" t="s">
        <v>834</v>
      </c>
      <c r="D99" s="374" t="s">
        <v>527</v>
      </c>
      <c r="E99" s="373" t="s">
        <v>516</v>
      </c>
      <c r="F99" s="83" t="s">
        <v>334</v>
      </c>
      <c r="G99" s="372">
        <f>687.5+500</f>
        <v>1187.5</v>
      </c>
      <c r="H99" s="372">
        <f>687.5+500</f>
        <v>1187.5</v>
      </c>
      <c r="I99" s="626">
        <v>232.75</v>
      </c>
    </row>
    <row r="100" spans="1:9" s="383" customFormat="1" ht="19.5" customHeight="1">
      <c r="A100" s="83">
        <v>92</v>
      </c>
      <c r="B100" s="370" t="s">
        <v>835</v>
      </c>
      <c r="C100" s="446" t="s">
        <v>836</v>
      </c>
      <c r="D100" s="374" t="s">
        <v>528</v>
      </c>
      <c r="E100" s="373" t="s">
        <v>516</v>
      </c>
      <c r="F100" s="83" t="s">
        <v>334</v>
      </c>
      <c r="G100" s="372">
        <v>375</v>
      </c>
      <c r="H100" s="372">
        <v>375</v>
      </c>
      <c r="I100" s="626">
        <v>73.5</v>
      </c>
    </row>
    <row r="101" spans="1:9" s="383" customFormat="1" ht="19.5" customHeight="1">
      <c r="A101" s="83">
        <v>93</v>
      </c>
      <c r="B101" s="370" t="s">
        <v>837</v>
      </c>
      <c r="C101" s="446" t="s">
        <v>838</v>
      </c>
      <c r="D101" s="374" t="s">
        <v>530</v>
      </c>
      <c r="E101" s="373" t="s">
        <v>529</v>
      </c>
      <c r="F101" s="83" t="s">
        <v>334</v>
      </c>
      <c r="G101" s="372">
        <v>156.84</v>
      </c>
      <c r="H101" s="372">
        <v>156.84</v>
      </c>
      <c r="I101" s="626">
        <v>30.740640000000003</v>
      </c>
    </row>
    <row r="102" spans="1:9" s="383" customFormat="1" ht="19.5" customHeight="1">
      <c r="A102" s="83">
        <v>94</v>
      </c>
      <c r="B102" s="370" t="s">
        <v>839</v>
      </c>
      <c r="C102" s="446" t="s">
        <v>840</v>
      </c>
      <c r="D102" s="374" t="s">
        <v>531</v>
      </c>
      <c r="E102" s="373" t="s">
        <v>516</v>
      </c>
      <c r="F102" s="83" t="s">
        <v>334</v>
      </c>
      <c r="G102" s="372">
        <v>462.5</v>
      </c>
      <c r="H102" s="372">
        <v>462.5</v>
      </c>
      <c r="I102" s="626">
        <v>92.5</v>
      </c>
    </row>
    <row r="103" spans="1:9" s="383" customFormat="1" ht="19.5" customHeight="1">
      <c r="A103" s="83">
        <v>95</v>
      </c>
      <c r="B103" s="370" t="s">
        <v>841</v>
      </c>
      <c r="C103" s="446" t="s">
        <v>842</v>
      </c>
      <c r="D103" s="375">
        <v>54001012507</v>
      </c>
      <c r="E103" s="373" t="s">
        <v>516</v>
      </c>
      <c r="F103" s="83" t="s">
        <v>334</v>
      </c>
      <c r="G103" s="372">
        <v>625</v>
      </c>
      <c r="H103" s="372">
        <v>625</v>
      </c>
      <c r="I103" s="626">
        <v>125</v>
      </c>
    </row>
    <row r="104" spans="1:9" s="383" customFormat="1" ht="19.5" customHeight="1">
      <c r="A104" s="83">
        <v>96</v>
      </c>
      <c r="B104" s="376" t="s">
        <v>843</v>
      </c>
      <c r="C104" s="446" t="s">
        <v>844</v>
      </c>
      <c r="D104" s="377" t="s">
        <v>532</v>
      </c>
      <c r="E104" s="376" t="s">
        <v>516</v>
      </c>
      <c r="F104" s="83" t="s">
        <v>334</v>
      </c>
      <c r="G104" s="378">
        <v>687.5</v>
      </c>
      <c r="H104" s="378">
        <v>687.5</v>
      </c>
      <c r="I104" s="626">
        <v>137.5</v>
      </c>
    </row>
    <row r="105" spans="1:9" s="383" customFormat="1" ht="19.5" customHeight="1">
      <c r="A105" s="83">
        <v>97</v>
      </c>
      <c r="B105" s="370" t="s">
        <v>845</v>
      </c>
      <c r="C105" s="446" t="s">
        <v>846</v>
      </c>
      <c r="D105" s="374" t="s">
        <v>533</v>
      </c>
      <c r="E105" s="373" t="s">
        <v>519</v>
      </c>
      <c r="F105" s="83" t="s">
        <v>334</v>
      </c>
      <c r="G105" s="372">
        <v>750</v>
      </c>
      <c r="H105" s="372">
        <v>750</v>
      </c>
      <c r="I105" s="626">
        <v>147</v>
      </c>
    </row>
    <row r="106" spans="1:9" s="383" customFormat="1" ht="19.5" customHeight="1">
      <c r="A106" s="83">
        <v>98</v>
      </c>
      <c r="B106" s="446" t="s">
        <v>678</v>
      </c>
      <c r="C106" s="370" t="s">
        <v>677</v>
      </c>
      <c r="D106" s="447" t="s">
        <v>538</v>
      </c>
      <c r="E106" s="379" t="s">
        <v>537</v>
      </c>
      <c r="F106" s="83" t="s">
        <v>334</v>
      </c>
      <c r="G106" s="372">
        <v>1250</v>
      </c>
      <c r="H106" s="372">
        <v>1250</v>
      </c>
      <c r="I106" s="626">
        <v>245</v>
      </c>
    </row>
    <row r="107" spans="1:9" s="383" customFormat="1" ht="19.5" customHeight="1">
      <c r="A107" s="83">
        <v>99</v>
      </c>
      <c r="B107" s="370" t="s">
        <v>598</v>
      </c>
      <c r="C107" s="446" t="s">
        <v>599</v>
      </c>
      <c r="D107" s="377" t="s">
        <v>536</v>
      </c>
      <c r="E107" s="373" t="s">
        <v>535</v>
      </c>
      <c r="F107" s="83" t="s">
        <v>334</v>
      </c>
      <c r="G107" s="372">
        <v>812.5</v>
      </c>
      <c r="H107" s="372">
        <v>812.5</v>
      </c>
      <c r="I107" s="626">
        <v>162.5</v>
      </c>
    </row>
    <row r="108" spans="1:9" s="383" customFormat="1" ht="19.5" customHeight="1">
      <c r="A108" s="83">
        <v>100</v>
      </c>
      <c r="B108" s="446" t="s">
        <v>676</v>
      </c>
      <c r="C108" s="370" t="s">
        <v>680</v>
      </c>
      <c r="D108" s="380" t="s">
        <v>542</v>
      </c>
      <c r="E108" s="373" t="s">
        <v>541</v>
      </c>
      <c r="F108" s="83" t="s">
        <v>334</v>
      </c>
      <c r="G108" s="372">
        <v>1000</v>
      </c>
      <c r="H108" s="372">
        <v>1000</v>
      </c>
      <c r="I108" s="626">
        <v>200</v>
      </c>
    </row>
    <row r="109" spans="1:9" s="383" customFormat="1" ht="19.5" customHeight="1">
      <c r="A109" s="83">
        <v>101</v>
      </c>
      <c r="B109" s="370" t="s">
        <v>849</v>
      </c>
      <c r="C109" s="446" t="s">
        <v>850</v>
      </c>
      <c r="D109" s="380" t="s">
        <v>540</v>
      </c>
      <c r="E109" s="373" t="s">
        <v>539</v>
      </c>
      <c r="F109" s="83" t="s">
        <v>334</v>
      </c>
      <c r="G109" s="372">
        <v>1625</v>
      </c>
      <c r="H109" s="372">
        <v>1625</v>
      </c>
      <c r="I109" s="626">
        <v>318.5</v>
      </c>
    </row>
    <row r="110" spans="1:9" s="383" customFormat="1" ht="19.5" customHeight="1">
      <c r="A110" s="83">
        <v>102</v>
      </c>
      <c r="B110" s="370" t="s">
        <v>851</v>
      </c>
      <c r="C110" s="446" t="s">
        <v>852</v>
      </c>
      <c r="D110" s="380" t="s">
        <v>544</v>
      </c>
      <c r="E110" s="373" t="s">
        <v>543</v>
      </c>
      <c r="F110" s="83" t="s">
        <v>334</v>
      </c>
      <c r="G110" s="372">
        <v>375</v>
      </c>
      <c r="H110" s="372">
        <v>375</v>
      </c>
      <c r="I110" s="626">
        <v>73.5</v>
      </c>
    </row>
    <row r="111" spans="1:9" s="383" customFormat="1" ht="19.5" customHeight="1">
      <c r="A111" s="83">
        <v>103</v>
      </c>
      <c r="B111" s="446" t="s">
        <v>682</v>
      </c>
      <c r="C111" s="370" t="s">
        <v>681</v>
      </c>
      <c r="D111" s="371" t="s">
        <v>546</v>
      </c>
      <c r="E111" s="373" t="s">
        <v>545</v>
      </c>
      <c r="F111" s="83" t="s">
        <v>334</v>
      </c>
      <c r="G111" s="372">
        <v>875</v>
      </c>
      <c r="H111" s="372">
        <v>875</v>
      </c>
      <c r="I111" s="626">
        <v>175</v>
      </c>
    </row>
    <row r="112" spans="1:9" s="383" customFormat="1" ht="19.5" customHeight="1">
      <c r="A112" s="83">
        <v>104</v>
      </c>
      <c r="B112" s="370" t="s">
        <v>853</v>
      </c>
      <c r="C112" s="446" t="s">
        <v>854</v>
      </c>
      <c r="D112" s="380" t="s">
        <v>548</v>
      </c>
      <c r="E112" s="373" t="s">
        <v>547</v>
      </c>
      <c r="F112" s="83" t="s">
        <v>334</v>
      </c>
      <c r="G112" s="372">
        <v>750</v>
      </c>
      <c r="H112" s="372">
        <v>750</v>
      </c>
      <c r="I112" s="626">
        <v>147</v>
      </c>
    </row>
    <row r="113" spans="1:9" s="383" customFormat="1" ht="19.5" customHeight="1">
      <c r="A113" s="83">
        <v>105</v>
      </c>
      <c r="B113" s="446" t="s">
        <v>550</v>
      </c>
      <c r="C113" s="370" t="s">
        <v>549</v>
      </c>
      <c r="D113" s="373" t="s">
        <v>552</v>
      </c>
      <c r="E113" s="373" t="s">
        <v>551</v>
      </c>
      <c r="F113" s="83" t="s">
        <v>334</v>
      </c>
      <c r="G113" s="372">
        <v>1875</v>
      </c>
      <c r="H113" s="372">
        <v>1875</v>
      </c>
      <c r="I113" s="626">
        <v>375</v>
      </c>
    </row>
    <row r="114" spans="1:9" s="383" customFormat="1" ht="19.5" customHeight="1">
      <c r="A114" s="83">
        <v>106</v>
      </c>
      <c r="B114" s="370" t="s">
        <v>513</v>
      </c>
      <c r="C114" s="446" t="s">
        <v>855</v>
      </c>
      <c r="D114" s="380" t="s">
        <v>554</v>
      </c>
      <c r="E114" s="373" t="s">
        <v>553</v>
      </c>
      <c r="F114" s="83" t="s">
        <v>334</v>
      </c>
      <c r="G114" s="372">
        <v>875</v>
      </c>
      <c r="H114" s="372">
        <v>875</v>
      </c>
      <c r="I114" s="626">
        <v>171.5</v>
      </c>
    </row>
    <row r="115" spans="1:9" s="383" customFormat="1" ht="19.5" customHeight="1">
      <c r="A115" s="83">
        <v>107</v>
      </c>
      <c r="B115" s="370" t="s">
        <v>856</v>
      </c>
      <c r="C115" s="446" t="s">
        <v>857</v>
      </c>
      <c r="D115" s="380" t="s">
        <v>555</v>
      </c>
      <c r="E115" s="373" t="s">
        <v>553</v>
      </c>
      <c r="F115" s="83" t="s">
        <v>334</v>
      </c>
      <c r="G115" s="372">
        <v>1250</v>
      </c>
      <c r="H115" s="372">
        <v>1250</v>
      </c>
      <c r="I115" s="626">
        <v>0</v>
      </c>
    </row>
    <row r="116" spans="1:9" s="383" customFormat="1" ht="19.5" customHeight="1">
      <c r="A116" s="83">
        <v>108</v>
      </c>
      <c r="B116" s="370" t="s">
        <v>856</v>
      </c>
      <c r="C116" s="446" t="s">
        <v>857</v>
      </c>
      <c r="D116" s="380" t="s">
        <v>555</v>
      </c>
      <c r="E116" s="373" t="s">
        <v>553</v>
      </c>
      <c r="F116" s="83" t="s">
        <v>334</v>
      </c>
      <c r="G116" s="372">
        <v>500</v>
      </c>
      <c r="H116" s="372">
        <v>500</v>
      </c>
      <c r="I116" s="626">
        <v>100</v>
      </c>
    </row>
    <row r="117" spans="1:9" s="383" customFormat="1" ht="19.5" customHeight="1">
      <c r="A117" s="83">
        <v>109</v>
      </c>
      <c r="B117" s="370" t="s">
        <v>858</v>
      </c>
      <c r="C117" s="446" t="s">
        <v>859</v>
      </c>
      <c r="D117" s="373">
        <v>43001000829</v>
      </c>
      <c r="E117" s="373" t="s">
        <v>556</v>
      </c>
      <c r="F117" s="83" t="s">
        <v>334</v>
      </c>
      <c r="G117" s="372">
        <v>375</v>
      </c>
      <c r="H117" s="372">
        <v>375</v>
      </c>
      <c r="I117" s="626">
        <v>73.5</v>
      </c>
    </row>
    <row r="118" spans="1:9" s="383" customFormat="1" ht="19.5" customHeight="1">
      <c r="A118" s="83">
        <v>110</v>
      </c>
      <c r="B118" s="370" t="s">
        <v>884</v>
      </c>
      <c r="C118" s="446" t="s">
        <v>885</v>
      </c>
      <c r="D118" s="374" t="s">
        <v>827</v>
      </c>
      <c r="E118" s="373" t="s">
        <v>557</v>
      </c>
      <c r="F118" s="83" t="s">
        <v>334</v>
      </c>
      <c r="G118" s="372">
        <v>750</v>
      </c>
      <c r="H118" s="372">
        <v>750</v>
      </c>
      <c r="I118" s="626">
        <v>147</v>
      </c>
    </row>
    <row r="119" spans="1:9" s="383" customFormat="1" ht="19.5" customHeight="1">
      <c r="A119" s="83">
        <v>111</v>
      </c>
      <c r="B119" s="370" t="s">
        <v>598</v>
      </c>
      <c r="C119" s="446" t="s">
        <v>862</v>
      </c>
      <c r="D119" s="374" t="s">
        <v>559</v>
      </c>
      <c r="E119" s="373" t="s">
        <v>557</v>
      </c>
      <c r="F119" s="83" t="s">
        <v>334</v>
      </c>
      <c r="G119" s="372">
        <v>875</v>
      </c>
      <c r="H119" s="372">
        <v>875</v>
      </c>
      <c r="I119" s="626">
        <v>171.5</v>
      </c>
    </row>
    <row r="120" spans="1:9" s="383" customFormat="1" ht="19.5" customHeight="1">
      <c r="A120" s="83">
        <v>112</v>
      </c>
      <c r="B120" s="370" t="s">
        <v>587</v>
      </c>
      <c r="C120" s="446" t="s">
        <v>864</v>
      </c>
      <c r="D120" s="374" t="s">
        <v>561</v>
      </c>
      <c r="E120" s="373" t="s">
        <v>557</v>
      </c>
      <c r="F120" s="83" t="s">
        <v>334</v>
      </c>
      <c r="G120" s="372">
        <v>875</v>
      </c>
      <c r="H120" s="372">
        <v>875</v>
      </c>
      <c r="I120" s="626">
        <v>171.5</v>
      </c>
    </row>
    <row r="121" spans="1:9" s="383" customFormat="1" ht="19.5" customHeight="1">
      <c r="A121" s="83">
        <v>113</v>
      </c>
      <c r="B121" s="370" t="s">
        <v>865</v>
      </c>
      <c r="C121" s="446" t="s">
        <v>852</v>
      </c>
      <c r="D121" s="374" t="s">
        <v>562</v>
      </c>
      <c r="E121" s="373" t="s">
        <v>557</v>
      </c>
      <c r="F121" s="83" t="s">
        <v>334</v>
      </c>
      <c r="G121" s="372">
        <v>875</v>
      </c>
      <c r="H121" s="372">
        <v>875</v>
      </c>
      <c r="I121" s="626">
        <v>171.5</v>
      </c>
    </row>
    <row r="122" spans="1:9" s="383" customFormat="1" ht="19.5" customHeight="1">
      <c r="A122" s="83">
        <v>114</v>
      </c>
      <c r="B122" s="370" t="s">
        <v>679</v>
      </c>
      <c r="C122" s="446" t="s">
        <v>866</v>
      </c>
      <c r="D122" s="374" t="s">
        <v>564</v>
      </c>
      <c r="E122" s="373" t="s">
        <v>563</v>
      </c>
      <c r="F122" s="83" t="s">
        <v>334</v>
      </c>
      <c r="G122" s="372">
        <v>875</v>
      </c>
      <c r="H122" s="372">
        <v>875</v>
      </c>
      <c r="I122" s="626">
        <v>171.5</v>
      </c>
    </row>
    <row r="123" spans="1:9" s="383" customFormat="1" ht="19.5" customHeight="1">
      <c r="A123" s="83">
        <v>115</v>
      </c>
      <c r="B123" s="381" t="s">
        <v>867</v>
      </c>
      <c r="C123" s="446" t="s">
        <v>868</v>
      </c>
      <c r="D123" s="381" t="s">
        <v>566</v>
      </c>
      <c r="E123" s="376" t="s">
        <v>565</v>
      </c>
      <c r="F123" s="83" t="s">
        <v>334</v>
      </c>
      <c r="G123" s="378">
        <v>875</v>
      </c>
      <c r="H123" s="378">
        <v>875</v>
      </c>
      <c r="I123" s="626">
        <v>171.5</v>
      </c>
    </row>
    <row r="124" spans="1:9" s="383" customFormat="1" ht="19.5" customHeight="1">
      <c r="A124" s="83">
        <v>116</v>
      </c>
      <c r="B124" s="381" t="s">
        <v>518</v>
      </c>
      <c r="C124" s="446" t="s">
        <v>869</v>
      </c>
      <c r="D124" s="381" t="s">
        <v>568</v>
      </c>
      <c r="E124" s="376" t="s">
        <v>567</v>
      </c>
      <c r="F124" s="83" t="s">
        <v>334</v>
      </c>
      <c r="G124" s="378">
        <v>2875</v>
      </c>
      <c r="H124" s="378">
        <v>2875</v>
      </c>
      <c r="I124" s="626">
        <v>0</v>
      </c>
    </row>
    <row r="125" spans="1:9" s="383" customFormat="1" ht="19.5" customHeight="1">
      <c r="A125" s="83">
        <v>117</v>
      </c>
      <c r="B125" s="381" t="s">
        <v>518</v>
      </c>
      <c r="C125" s="446" t="s">
        <v>869</v>
      </c>
      <c r="D125" s="381" t="s">
        <v>568</v>
      </c>
      <c r="E125" s="376" t="s">
        <v>567</v>
      </c>
      <c r="F125" s="83" t="s">
        <v>334</v>
      </c>
      <c r="G125" s="378">
        <v>250</v>
      </c>
      <c r="H125" s="378">
        <v>250</v>
      </c>
      <c r="I125" s="626">
        <v>49</v>
      </c>
    </row>
    <row r="126" spans="1:9" s="383" customFormat="1" ht="19.5" customHeight="1">
      <c r="A126" s="83">
        <v>118</v>
      </c>
      <c r="B126" s="370" t="s">
        <v>870</v>
      </c>
      <c r="C126" s="446" t="s">
        <v>871</v>
      </c>
      <c r="D126" s="374" t="s">
        <v>570</v>
      </c>
      <c r="E126" s="373" t="s">
        <v>569</v>
      </c>
      <c r="F126" s="83" t="s">
        <v>334</v>
      </c>
      <c r="G126" s="372">
        <v>95.24</v>
      </c>
      <c r="H126" s="372">
        <v>95.24</v>
      </c>
      <c r="I126" s="626">
        <v>18.66704</v>
      </c>
    </row>
    <row r="127" spans="1:9" s="383" customFormat="1" ht="19.5" customHeight="1">
      <c r="A127" s="83">
        <v>119</v>
      </c>
      <c r="B127" s="370" t="s">
        <v>843</v>
      </c>
      <c r="C127" s="446" t="s">
        <v>886</v>
      </c>
      <c r="D127" s="374" t="s">
        <v>829</v>
      </c>
      <c r="E127" s="373" t="s">
        <v>828</v>
      </c>
      <c r="F127" s="83" t="s">
        <v>334</v>
      </c>
      <c r="G127" s="372">
        <v>404.76</v>
      </c>
      <c r="H127" s="372">
        <v>404.76</v>
      </c>
      <c r="I127" s="626">
        <v>79.332960000000014</v>
      </c>
    </row>
    <row r="128" spans="1:9" s="383" customFormat="1" ht="19.5" customHeight="1">
      <c r="A128" s="83">
        <v>120</v>
      </c>
      <c r="B128" s="370" t="s">
        <v>872</v>
      </c>
      <c r="C128" s="446" t="s">
        <v>873</v>
      </c>
      <c r="D128" s="374" t="s">
        <v>572</v>
      </c>
      <c r="E128" s="373" t="s">
        <v>571</v>
      </c>
      <c r="F128" s="83" t="s">
        <v>334</v>
      </c>
      <c r="G128" s="372">
        <v>1812.5</v>
      </c>
      <c r="H128" s="372">
        <v>1812.5</v>
      </c>
      <c r="I128" s="626">
        <v>355.25</v>
      </c>
    </row>
    <row r="129" spans="1:9" s="383" customFormat="1" ht="19.5" customHeight="1">
      <c r="A129" s="83">
        <v>121</v>
      </c>
      <c r="B129" s="370" t="s">
        <v>874</v>
      </c>
      <c r="C129" s="446" t="s">
        <v>875</v>
      </c>
      <c r="D129" s="374" t="s">
        <v>573</v>
      </c>
      <c r="E129" s="373" t="s">
        <v>571</v>
      </c>
      <c r="F129" s="83" t="s">
        <v>334</v>
      </c>
      <c r="G129" s="372">
        <v>875</v>
      </c>
      <c r="H129" s="372">
        <v>875</v>
      </c>
      <c r="I129" s="626">
        <v>171.5</v>
      </c>
    </row>
    <row r="130" spans="1:9" s="383" customFormat="1" ht="19.5" customHeight="1">
      <c r="A130" s="83">
        <v>122</v>
      </c>
      <c r="B130" s="370" t="s">
        <v>513</v>
      </c>
      <c r="C130" s="446" t="s">
        <v>876</v>
      </c>
      <c r="D130" s="374" t="s">
        <v>574</v>
      </c>
      <c r="E130" s="373" t="s">
        <v>571</v>
      </c>
      <c r="F130" s="83" t="s">
        <v>334</v>
      </c>
      <c r="G130" s="372">
        <v>500</v>
      </c>
      <c r="H130" s="372">
        <v>500</v>
      </c>
      <c r="I130" s="626">
        <v>98</v>
      </c>
    </row>
    <row r="131" spans="1:9" s="383" customFormat="1" ht="19.5" customHeight="1">
      <c r="A131" s="83">
        <v>123</v>
      </c>
      <c r="B131" s="382" t="s">
        <v>879</v>
      </c>
      <c r="C131" s="446" t="s">
        <v>880</v>
      </c>
      <c r="D131" s="374" t="s">
        <v>576</v>
      </c>
      <c r="E131" s="373" t="s">
        <v>571</v>
      </c>
      <c r="F131" s="83" t="s">
        <v>334</v>
      </c>
      <c r="G131" s="372">
        <v>875</v>
      </c>
      <c r="H131" s="372">
        <v>875</v>
      </c>
      <c r="I131" s="626">
        <v>171.5</v>
      </c>
    </row>
    <row r="132" spans="1:9" s="383" customFormat="1" ht="19.5" customHeight="1">
      <c r="A132" s="83">
        <v>124</v>
      </c>
      <c r="B132" s="382" t="s">
        <v>882</v>
      </c>
      <c r="C132" s="446" t="s">
        <v>883</v>
      </c>
      <c r="D132" s="374" t="s">
        <v>578</v>
      </c>
      <c r="E132" s="373" t="s">
        <v>571</v>
      </c>
      <c r="F132" s="83" t="s">
        <v>334</v>
      </c>
      <c r="G132" s="372">
        <v>1000</v>
      </c>
      <c r="H132" s="372">
        <v>1000</v>
      </c>
      <c r="I132" s="626">
        <v>196</v>
      </c>
    </row>
    <row r="133" spans="1:9" s="383" customFormat="1" ht="19.5" customHeight="1">
      <c r="A133" s="83">
        <v>125</v>
      </c>
      <c r="B133" s="370" t="s">
        <v>587</v>
      </c>
      <c r="C133" s="446" t="s">
        <v>881</v>
      </c>
      <c r="D133" s="369" t="s">
        <v>577</v>
      </c>
      <c r="E133" s="373" t="s">
        <v>571</v>
      </c>
      <c r="F133" s="83" t="s">
        <v>334</v>
      </c>
      <c r="G133" s="372">
        <v>600</v>
      </c>
      <c r="H133" s="372">
        <v>600</v>
      </c>
      <c r="I133" s="626">
        <v>0</v>
      </c>
    </row>
    <row r="134" spans="1:9" s="383" customFormat="1" ht="19.5" customHeight="1">
      <c r="A134" s="83">
        <v>126</v>
      </c>
      <c r="B134" s="446" t="s">
        <v>676</v>
      </c>
      <c r="C134" s="370" t="s">
        <v>680</v>
      </c>
      <c r="D134" s="380" t="s">
        <v>542</v>
      </c>
      <c r="E134" s="373" t="s">
        <v>541</v>
      </c>
      <c r="F134" s="83" t="s">
        <v>0</v>
      </c>
      <c r="G134" s="372">
        <v>1125</v>
      </c>
      <c r="H134" s="372">
        <v>1125</v>
      </c>
      <c r="I134" s="626">
        <v>225</v>
      </c>
    </row>
    <row r="135" spans="1:9" s="383" customFormat="1" ht="19.5" customHeight="1">
      <c r="A135" s="83">
        <v>127</v>
      </c>
      <c r="B135" s="370" t="s">
        <v>587</v>
      </c>
      <c r="C135" s="446" t="s">
        <v>881</v>
      </c>
      <c r="D135" s="369" t="s">
        <v>577</v>
      </c>
      <c r="E135" s="373" t="s">
        <v>571</v>
      </c>
      <c r="F135" s="83" t="s">
        <v>0</v>
      </c>
      <c r="G135" s="372">
        <v>892.86</v>
      </c>
      <c r="H135" s="372">
        <v>892.86</v>
      </c>
      <c r="I135" s="626">
        <v>175.00056000000001</v>
      </c>
    </row>
    <row r="136" spans="1:9" s="383" customFormat="1" ht="19.5" customHeight="1">
      <c r="A136" s="83">
        <v>128</v>
      </c>
      <c r="B136" s="446" t="s">
        <v>513</v>
      </c>
      <c r="C136" s="370" t="s">
        <v>670</v>
      </c>
      <c r="D136" s="371" t="s">
        <v>515</v>
      </c>
      <c r="E136" s="373" t="s">
        <v>514</v>
      </c>
      <c r="F136" s="83" t="s">
        <v>334</v>
      </c>
      <c r="G136" s="372">
        <v>2000</v>
      </c>
      <c r="H136" s="372">
        <v>2000</v>
      </c>
      <c r="I136" s="626">
        <v>400</v>
      </c>
    </row>
    <row r="137" spans="1:9" s="383" customFormat="1" ht="19.5" customHeight="1">
      <c r="A137" s="83">
        <v>129</v>
      </c>
      <c r="B137" s="446" t="s">
        <v>671</v>
      </c>
      <c r="C137" s="370" t="s">
        <v>670</v>
      </c>
      <c r="D137" s="371" t="s">
        <v>517</v>
      </c>
      <c r="E137" s="373" t="s">
        <v>516</v>
      </c>
      <c r="F137" s="83" t="s">
        <v>334</v>
      </c>
      <c r="G137" s="372">
        <v>1250</v>
      </c>
      <c r="H137" s="372">
        <v>1250</v>
      </c>
      <c r="I137" s="626">
        <v>245</v>
      </c>
    </row>
    <row r="138" spans="1:9" s="383" customFormat="1" ht="19.5" customHeight="1">
      <c r="A138" s="83">
        <v>130</v>
      </c>
      <c r="B138" s="446" t="s">
        <v>518</v>
      </c>
      <c r="C138" s="370" t="s">
        <v>672</v>
      </c>
      <c r="D138" s="371" t="s">
        <v>520</v>
      </c>
      <c r="E138" s="373" t="s">
        <v>519</v>
      </c>
      <c r="F138" s="83" t="s">
        <v>334</v>
      </c>
      <c r="G138" s="372">
        <v>800</v>
      </c>
      <c r="H138" s="372">
        <v>800</v>
      </c>
      <c r="I138" s="626">
        <v>160</v>
      </c>
    </row>
    <row r="139" spans="1:9" s="383" customFormat="1" ht="19.5" customHeight="1">
      <c r="A139" s="83">
        <v>131</v>
      </c>
      <c r="B139" s="446" t="s">
        <v>674</v>
      </c>
      <c r="C139" s="370" t="s">
        <v>673</v>
      </c>
      <c r="D139" s="371" t="s">
        <v>522</v>
      </c>
      <c r="E139" s="373" t="s">
        <v>521</v>
      </c>
      <c r="F139" s="83" t="s">
        <v>334</v>
      </c>
      <c r="G139" s="372">
        <v>2125</v>
      </c>
      <c r="H139" s="372">
        <v>2125</v>
      </c>
      <c r="I139" s="626">
        <v>425</v>
      </c>
    </row>
    <row r="140" spans="1:9" s="383" customFormat="1" ht="19.5" customHeight="1">
      <c r="A140" s="83">
        <v>132</v>
      </c>
      <c r="B140" s="446" t="s">
        <v>676</v>
      </c>
      <c r="C140" s="370" t="s">
        <v>675</v>
      </c>
      <c r="D140" s="371" t="s">
        <v>524</v>
      </c>
      <c r="E140" s="373" t="s">
        <v>523</v>
      </c>
      <c r="F140" s="83" t="s">
        <v>334</v>
      </c>
      <c r="G140" s="372">
        <v>1000</v>
      </c>
      <c r="H140" s="372">
        <v>1000</v>
      </c>
      <c r="I140" s="626">
        <v>196</v>
      </c>
    </row>
    <row r="141" spans="1:9" s="383" customFormat="1" ht="19.5" customHeight="1">
      <c r="A141" s="83">
        <v>133</v>
      </c>
      <c r="B141" s="370" t="s">
        <v>678</v>
      </c>
      <c r="C141" s="446" t="s">
        <v>832</v>
      </c>
      <c r="D141" s="374" t="s">
        <v>525</v>
      </c>
      <c r="E141" s="373" t="s">
        <v>516</v>
      </c>
      <c r="F141" s="83" t="s">
        <v>334</v>
      </c>
      <c r="G141" s="372">
        <v>2500</v>
      </c>
      <c r="H141" s="372">
        <v>2500</v>
      </c>
      <c r="I141" s="626">
        <v>500</v>
      </c>
    </row>
    <row r="142" spans="1:9" s="383" customFormat="1" ht="19.5" customHeight="1">
      <c r="A142" s="83">
        <v>134</v>
      </c>
      <c r="B142" s="370" t="s">
        <v>833</v>
      </c>
      <c r="C142" s="446" t="s">
        <v>834</v>
      </c>
      <c r="D142" s="374" t="s">
        <v>527</v>
      </c>
      <c r="E142" s="373" t="s">
        <v>516</v>
      </c>
      <c r="F142" s="83" t="s">
        <v>334</v>
      </c>
      <c r="G142" s="372">
        <f>687.5+500</f>
        <v>1187.5</v>
      </c>
      <c r="H142" s="372">
        <f>687.5+500</f>
        <v>1187.5</v>
      </c>
      <c r="I142" s="626">
        <v>232.75</v>
      </c>
    </row>
    <row r="143" spans="1:9" s="383" customFormat="1" ht="19.5" customHeight="1">
      <c r="A143" s="83">
        <v>135</v>
      </c>
      <c r="B143" s="370" t="s">
        <v>835</v>
      </c>
      <c r="C143" s="446" t="s">
        <v>836</v>
      </c>
      <c r="D143" s="374" t="s">
        <v>528</v>
      </c>
      <c r="E143" s="373" t="s">
        <v>516</v>
      </c>
      <c r="F143" s="83" t="s">
        <v>334</v>
      </c>
      <c r="G143" s="372">
        <v>375</v>
      </c>
      <c r="H143" s="372">
        <v>375</v>
      </c>
      <c r="I143" s="626">
        <v>73.5</v>
      </c>
    </row>
    <row r="144" spans="1:9" s="383" customFormat="1" ht="19.5" customHeight="1">
      <c r="A144" s="83">
        <v>136</v>
      </c>
      <c r="B144" s="370" t="s">
        <v>837</v>
      </c>
      <c r="C144" s="446" t="s">
        <v>838</v>
      </c>
      <c r="D144" s="374" t="s">
        <v>530</v>
      </c>
      <c r="E144" s="373" t="s">
        <v>529</v>
      </c>
      <c r="F144" s="83" t="s">
        <v>334</v>
      </c>
      <c r="G144" s="372">
        <v>156.84</v>
      </c>
      <c r="H144" s="372">
        <v>156.84</v>
      </c>
      <c r="I144" s="626">
        <v>30.740640000000003</v>
      </c>
    </row>
    <row r="145" spans="1:9" s="383" customFormat="1" ht="19.5" customHeight="1">
      <c r="A145" s="83">
        <v>137</v>
      </c>
      <c r="B145" s="370" t="s">
        <v>839</v>
      </c>
      <c r="C145" s="446" t="s">
        <v>840</v>
      </c>
      <c r="D145" s="374" t="s">
        <v>531</v>
      </c>
      <c r="E145" s="373" t="s">
        <v>516</v>
      </c>
      <c r="F145" s="83" t="s">
        <v>334</v>
      </c>
      <c r="G145" s="372">
        <v>462.5</v>
      </c>
      <c r="H145" s="372">
        <v>462.5</v>
      </c>
      <c r="I145" s="626">
        <v>92.5</v>
      </c>
    </row>
    <row r="146" spans="1:9" s="383" customFormat="1" ht="19.5" customHeight="1">
      <c r="A146" s="83">
        <v>138</v>
      </c>
      <c r="B146" s="370" t="s">
        <v>841</v>
      </c>
      <c r="C146" s="446" t="s">
        <v>842</v>
      </c>
      <c r="D146" s="375">
        <v>54001012507</v>
      </c>
      <c r="E146" s="373" t="s">
        <v>516</v>
      </c>
      <c r="F146" s="83" t="s">
        <v>334</v>
      </c>
      <c r="G146" s="372">
        <v>625</v>
      </c>
      <c r="H146" s="372">
        <v>625</v>
      </c>
      <c r="I146" s="626">
        <v>125</v>
      </c>
    </row>
    <row r="147" spans="1:9" s="383" customFormat="1" ht="19.5" customHeight="1">
      <c r="A147" s="83">
        <v>139</v>
      </c>
      <c r="B147" s="376" t="s">
        <v>843</v>
      </c>
      <c r="C147" s="446" t="s">
        <v>844</v>
      </c>
      <c r="D147" s="377" t="s">
        <v>532</v>
      </c>
      <c r="E147" s="376" t="s">
        <v>516</v>
      </c>
      <c r="F147" s="83" t="s">
        <v>334</v>
      </c>
      <c r="G147" s="378">
        <v>687.5</v>
      </c>
      <c r="H147" s="378">
        <v>687.5</v>
      </c>
      <c r="I147" s="626">
        <v>137.5</v>
      </c>
    </row>
    <row r="148" spans="1:9" s="383" customFormat="1" ht="19.5" customHeight="1">
      <c r="A148" s="83">
        <v>140</v>
      </c>
      <c r="B148" s="370" t="s">
        <v>845</v>
      </c>
      <c r="C148" s="446" t="s">
        <v>846</v>
      </c>
      <c r="D148" s="374" t="s">
        <v>533</v>
      </c>
      <c r="E148" s="373" t="s">
        <v>519</v>
      </c>
      <c r="F148" s="83" t="s">
        <v>334</v>
      </c>
      <c r="G148" s="372">
        <v>750</v>
      </c>
      <c r="H148" s="372">
        <v>750</v>
      </c>
      <c r="I148" s="626">
        <v>147</v>
      </c>
    </row>
    <row r="149" spans="1:9" s="383" customFormat="1" ht="19.5" customHeight="1">
      <c r="A149" s="83">
        <v>141</v>
      </c>
      <c r="B149" s="446" t="s">
        <v>678</v>
      </c>
      <c r="C149" s="370" t="s">
        <v>677</v>
      </c>
      <c r="D149" s="447" t="s">
        <v>538</v>
      </c>
      <c r="E149" s="379" t="s">
        <v>537</v>
      </c>
      <c r="F149" s="83" t="s">
        <v>334</v>
      </c>
      <c r="G149" s="372">
        <v>1250</v>
      </c>
      <c r="H149" s="372">
        <v>1250</v>
      </c>
      <c r="I149" s="626">
        <v>245</v>
      </c>
    </row>
    <row r="150" spans="1:9" s="383" customFormat="1" ht="19.5" customHeight="1">
      <c r="A150" s="83">
        <v>142</v>
      </c>
      <c r="B150" s="370" t="s">
        <v>598</v>
      </c>
      <c r="C150" s="446" t="s">
        <v>599</v>
      </c>
      <c r="D150" s="377" t="s">
        <v>536</v>
      </c>
      <c r="E150" s="373" t="s">
        <v>535</v>
      </c>
      <c r="F150" s="83" t="s">
        <v>334</v>
      </c>
      <c r="G150" s="372">
        <v>812.5</v>
      </c>
      <c r="H150" s="372">
        <v>812.5</v>
      </c>
      <c r="I150" s="626">
        <v>162.5</v>
      </c>
    </row>
    <row r="151" spans="1:9" s="383" customFormat="1" ht="19.5" customHeight="1">
      <c r="A151" s="83">
        <v>143</v>
      </c>
      <c r="B151" s="446" t="s">
        <v>676</v>
      </c>
      <c r="C151" s="370" t="s">
        <v>680</v>
      </c>
      <c r="D151" s="380" t="s">
        <v>542</v>
      </c>
      <c r="E151" s="373" t="s">
        <v>541</v>
      </c>
      <c r="F151" s="83" t="s">
        <v>334</v>
      </c>
      <c r="G151" s="372">
        <v>1000</v>
      </c>
      <c r="H151" s="372">
        <v>1000</v>
      </c>
      <c r="I151" s="626">
        <v>200</v>
      </c>
    </row>
    <row r="152" spans="1:9" s="383" customFormat="1" ht="19.5" customHeight="1">
      <c r="A152" s="83">
        <v>144</v>
      </c>
      <c r="B152" s="370" t="s">
        <v>849</v>
      </c>
      <c r="C152" s="446" t="s">
        <v>850</v>
      </c>
      <c r="D152" s="380" t="s">
        <v>540</v>
      </c>
      <c r="E152" s="373" t="s">
        <v>539</v>
      </c>
      <c r="F152" s="83" t="s">
        <v>334</v>
      </c>
      <c r="G152" s="372">
        <v>1625</v>
      </c>
      <c r="H152" s="372">
        <v>1625</v>
      </c>
      <c r="I152" s="626">
        <v>318.5</v>
      </c>
    </row>
    <row r="153" spans="1:9" s="383" customFormat="1" ht="19.5" customHeight="1">
      <c r="A153" s="83">
        <v>145</v>
      </c>
      <c r="B153" s="370" t="s">
        <v>851</v>
      </c>
      <c r="C153" s="446" t="s">
        <v>852</v>
      </c>
      <c r="D153" s="380" t="s">
        <v>544</v>
      </c>
      <c r="E153" s="373" t="s">
        <v>543</v>
      </c>
      <c r="F153" s="83" t="s">
        <v>334</v>
      </c>
      <c r="G153" s="372">
        <v>375</v>
      </c>
      <c r="H153" s="372">
        <v>375</v>
      </c>
      <c r="I153" s="626">
        <v>73.5</v>
      </c>
    </row>
    <row r="154" spans="1:9" s="383" customFormat="1" ht="19.5" customHeight="1">
      <c r="A154" s="83">
        <v>146</v>
      </c>
      <c r="B154" s="446" t="s">
        <v>682</v>
      </c>
      <c r="C154" s="370" t="s">
        <v>681</v>
      </c>
      <c r="D154" s="371" t="s">
        <v>546</v>
      </c>
      <c r="E154" s="373" t="s">
        <v>545</v>
      </c>
      <c r="F154" s="83" t="s">
        <v>334</v>
      </c>
      <c r="G154" s="372">
        <v>875</v>
      </c>
      <c r="H154" s="372">
        <v>875</v>
      </c>
      <c r="I154" s="626">
        <v>175</v>
      </c>
    </row>
    <row r="155" spans="1:9" s="383" customFormat="1" ht="19.5" customHeight="1">
      <c r="A155" s="83">
        <v>147</v>
      </c>
      <c r="B155" s="370" t="s">
        <v>853</v>
      </c>
      <c r="C155" s="446" t="s">
        <v>854</v>
      </c>
      <c r="D155" s="380" t="s">
        <v>548</v>
      </c>
      <c r="E155" s="373" t="s">
        <v>547</v>
      </c>
      <c r="F155" s="83" t="s">
        <v>334</v>
      </c>
      <c r="G155" s="372">
        <v>750</v>
      </c>
      <c r="H155" s="372">
        <v>750</v>
      </c>
      <c r="I155" s="626">
        <v>147</v>
      </c>
    </row>
    <row r="156" spans="1:9" s="383" customFormat="1" ht="19.5" customHeight="1">
      <c r="A156" s="83">
        <v>148</v>
      </c>
      <c r="B156" s="446" t="s">
        <v>550</v>
      </c>
      <c r="C156" s="370" t="s">
        <v>549</v>
      </c>
      <c r="D156" s="373" t="s">
        <v>552</v>
      </c>
      <c r="E156" s="373" t="s">
        <v>551</v>
      </c>
      <c r="F156" s="83" t="s">
        <v>334</v>
      </c>
      <c r="G156" s="372">
        <v>1875</v>
      </c>
      <c r="H156" s="372">
        <v>1875</v>
      </c>
      <c r="I156" s="626">
        <v>375</v>
      </c>
    </row>
    <row r="157" spans="1:9" s="383" customFormat="1" ht="19.5" customHeight="1">
      <c r="A157" s="83">
        <v>149</v>
      </c>
      <c r="B157" s="370" t="s">
        <v>513</v>
      </c>
      <c r="C157" s="446" t="s">
        <v>855</v>
      </c>
      <c r="D157" s="380" t="s">
        <v>554</v>
      </c>
      <c r="E157" s="373" t="s">
        <v>553</v>
      </c>
      <c r="F157" s="83" t="s">
        <v>334</v>
      </c>
      <c r="G157" s="372">
        <v>875</v>
      </c>
      <c r="H157" s="372">
        <v>875</v>
      </c>
      <c r="I157" s="626">
        <v>171.5</v>
      </c>
    </row>
    <row r="158" spans="1:9" s="383" customFormat="1" ht="19.5" customHeight="1">
      <c r="A158" s="83">
        <v>150</v>
      </c>
      <c r="B158" s="370" t="s">
        <v>856</v>
      </c>
      <c r="C158" s="446" t="s">
        <v>857</v>
      </c>
      <c r="D158" s="380" t="s">
        <v>555</v>
      </c>
      <c r="E158" s="373" t="s">
        <v>553</v>
      </c>
      <c r="F158" s="83" t="s">
        <v>334</v>
      </c>
      <c r="G158" s="372">
        <v>1750</v>
      </c>
      <c r="H158" s="372">
        <v>1750</v>
      </c>
      <c r="I158" s="626">
        <v>350</v>
      </c>
    </row>
    <row r="159" spans="1:9" s="383" customFormat="1" ht="19.5" customHeight="1">
      <c r="A159" s="83">
        <v>151</v>
      </c>
      <c r="B159" s="370" t="s">
        <v>858</v>
      </c>
      <c r="C159" s="446" t="s">
        <v>859</v>
      </c>
      <c r="D159" s="373">
        <v>43001000829</v>
      </c>
      <c r="E159" s="373" t="s">
        <v>556</v>
      </c>
      <c r="F159" s="83" t="s">
        <v>334</v>
      </c>
      <c r="G159" s="372">
        <v>375</v>
      </c>
      <c r="H159" s="372">
        <v>375</v>
      </c>
      <c r="I159" s="626">
        <v>73.5</v>
      </c>
    </row>
    <row r="160" spans="1:9" s="383" customFormat="1" ht="19.5" customHeight="1">
      <c r="A160" s="83">
        <v>152</v>
      </c>
      <c r="B160" s="370" t="s">
        <v>884</v>
      </c>
      <c r="C160" s="446" t="s">
        <v>885</v>
      </c>
      <c r="D160" s="374" t="s">
        <v>827</v>
      </c>
      <c r="E160" s="373" t="s">
        <v>557</v>
      </c>
      <c r="F160" s="83" t="s">
        <v>334</v>
      </c>
      <c r="G160" s="372">
        <v>750</v>
      </c>
      <c r="H160" s="372">
        <v>750</v>
      </c>
      <c r="I160" s="626">
        <v>147</v>
      </c>
    </row>
    <row r="161" spans="1:9" s="383" customFormat="1" ht="19.5" customHeight="1">
      <c r="A161" s="83">
        <v>153</v>
      </c>
      <c r="B161" s="370" t="s">
        <v>598</v>
      </c>
      <c r="C161" s="446" t="s">
        <v>862</v>
      </c>
      <c r="D161" s="374" t="s">
        <v>559</v>
      </c>
      <c r="E161" s="373" t="s">
        <v>557</v>
      </c>
      <c r="F161" s="83" t="s">
        <v>334</v>
      </c>
      <c r="G161" s="372">
        <v>875</v>
      </c>
      <c r="H161" s="372">
        <v>875</v>
      </c>
      <c r="I161" s="626">
        <v>171.5</v>
      </c>
    </row>
    <row r="162" spans="1:9" s="383" customFormat="1" ht="19.5" customHeight="1">
      <c r="A162" s="83">
        <v>154</v>
      </c>
      <c r="B162" s="370" t="s">
        <v>587</v>
      </c>
      <c r="C162" s="446" t="s">
        <v>864</v>
      </c>
      <c r="D162" s="374" t="s">
        <v>561</v>
      </c>
      <c r="E162" s="373" t="s">
        <v>557</v>
      </c>
      <c r="F162" s="83" t="s">
        <v>334</v>
      </c>
      <c r="G162" s="372">
        <v>875</v>
      </c>
      <c r="H162" s="372">
        <v>875</v>
      </c>
      <c r="I162" s="626">
        <v>171.5</v>
      </c>
    </row>
    <row r="163" spans="1:9" s="383" customFormat="1" ht="19.5" customHeight="1">
      <c r="A163" s="83">
        <v>155</v>
      </c>
      <c r="B163" s="370" t="s">
        <v>865</v>
      </c>
      <c r="C163" s="446" t="s">
        <v>852</v>
      </c>
      <c r="D163" s="374" t="s">
        <v>562</v>
      </c>
      <c r="E163" s="373" t="s">
        <v>557</v>
      </c>
      <c r="F163" s="83" t="s">
        <v>334</v>
      </c>
      <c r="G163" s="372">
        <v>875</v>
      </c>
      <c r="H163" s="372">
        <v>875</v>
      </c>
      <c r="I163" s="626">
        <v>171.5</v>
      </c>
    </row>
    <row r="164" spans="1:9" s="383" customFormat="1" ht="19.5" customHeight="1">
      <c r="A164" s="83">
        <v>156</v>
      </c>
      <c r="B164" s="370" t="s">
        <v>679</v>
      </c>
      <c r="C164" s="446" t="s">
        <v>866</v>
      </c>
      <c r="D164" s="374" t="s">
        <v>564</v>
      </c>
      <c r="E164" s="373" t="s">
        <v>563</v>
      </c>
      <c r="F164" s="83" t="s">
        <v>334</v>
      </c>
      <c r="G164" s="372">
        <v>875</v>
      </c>
      <c r="H164" s="372">
        <v>875</v>
      </c>
      <c r="I164" s="626">
        <v>171.5</v>
      </c>
    </row>
    <row r="165" spans="1:9" s="383" customFormat="1" ht="19.5" customHeight="1">
      <c r="A165" s="83">
        <v>157</v>
      </c>
      <c r="B165" s="381" t="s">
        <v>867</v>
      </c>
      <c r="C165" s="446" t="s">
        <v>868</v>
      </c>
      <c r="D165" s="381" t="s">
        <v>566</v>
      </c>
      <c r="E165" s="376" t="s">
        <v>565</v>
      </c>
      <c r="F165" s="83" t="s">
        <v>334</v>
      </c>
      <c r="G165" s="378">
        <v>875</v>
      </c>
      <c r="H165" s="378">
        <v>875</v>
      </c>
      <c r="I165" s="626">
        <v>171.5</v>
      </c>
    </row>
    <row r="166" spans="1:9" s="383" customFormat="1" ht="19.5" customHeight="1">
      <c r="A166" s="83">
        <v>158</v>
      </c>
      <c r="B166" s="381" t="s">
        <v>518</v>
      </c>
      <c r="C166" s="446" t="s">
        <v>869</v>
      </c>
      <c r="D166" s="381" t="s">
        <v>568</v>
      </c>
      <c r="E166" s="376" t="s">
        <v>567</v>
      </c>
      <c r="F166" s="83" t="s">
        <v>334</v>
      </c>
      <c r="G166" s="378">
        <v>122.45</v>
      </c>
      <c r="H166" s="378">
        <v>122.45</v>
      </c>
      <c r="I166" s="626">
        <v>0</v>
      </c>
    </row>
    <row r="167" spans="1:9" s="383" customFormat="1" ht="19.5" customHeight="1">
      <c r="A167" s="83">
        <v>159</v>
      </c>
      <c r="B167" s="381" t="s">
        <v>518</v>
      </c>
      <c r="C167" s="446" t="s">
        <v>869</v>
      </c>
      <c r="D167" s="381" t="s">
        <v>568</v>
      </c>
      <c r="E167" s="376" t="s">
        <v>567</v>
      </c>
      <c r="F167" s="83" t="s">
        <v>334</v>
      </c>
      <c r="G167" s="378">
        <v>3002.55</v>
      </c>
      <c r="H167" s="378">
        <v>3002.55</v>
      </c>
      <c r="I167" s="626">
        <v>588.49980000000005</v>
      </c>
    </row>
    <row r="168" spans="1:9" s="383" customFormat="1" ht="19.5" customHeight="1">
      <c r="A168" s="83">
        <v>160</v>
      </c>
      <c r="B168" s="370" t="s">
        <v>843</v>
      </c>
      <c r="C168" s="446" t="s">
        <v>886</v>
      </c>
      <c r="D168" s="374" t="s">
        <v>829</v>
      </c>
      <c r="E168" s="373" t="s">
        <v>828</v>
      </c>
      <c r="F168" s="83" t="s">
        <v>334</v>
      </c>
      <c r="G168" s="372">
        <v>500</v>
      </c>
      <c r="H168" s="372">
        <v>500</v>
      </c>
      <c r="I168" s="626">
        <v>98</v>
      </c>
    </row>
    <row r="169" spans="1:9" s="383" customFormat="1" ht="19.5" customHeight="1">
      <c r="A169" s="83">
        <v>161</v>
      </c>
      <c r="B169" s="370" t="s">
        <v>872</v>
      </c>
      <c r="C169" s="446" t="s">
        <v>873</v>
      </c>
      <c r="D169" s="374" t="s">
        <v>572</v>
      </c>
      <c r="E169" s="373" t="s">
        <v>571</v>
      </c>
      <c r="F169" s="83" t="s">
        <v>334</v>
      </c>
      <c r="G169" s="372">
        <v>1812.5</v>
      </c>
      <c r="H169" s="372">
        <v>1812.5</v>
      </c>
      <c r="I169" s="626">
        <v>355.25</v>
      </c>
    </row>
    <row r="170" spans="1:9" s="383" customFormat="1" ht="19.5" customHeight="1">
      <c r="A170" s="83">
        <v>162</v>
      </c>
      <c r="B170" s="370" t="s">
        <v>874</v>
      </c>
      <c r="C170" s="446" t="s">
        <v>875</v>
      </c>
      <c r="D170" s="374" t="s">
        <v>573</v>
      </c>
      <c r="E170" s="373" t="s">
        <v>571</v>
      </c>
      <c r="F170" s="83" t="s">
        <v>334</v>
      </c>
      <c r="G170" s="372">
        <v>875</v>
      </c>
      <c r="H170" s="372">
        <v>875</v>
      </c>
      <c r="I170" s="626">
        <v>171.5</v>
      </c>
    </row>
    <row r="171" spans="1:9" s="383" customFormat="1" ht="19.5" customHeight="1">
      <c r="A171" s="83">
        <v>163</v>
      </c>
      <c r="B171" s="370" t="s">
        <v>513</v>
      </c>
      <c r="C171" s="446" t="s">
        <v>876</v>
      </c>
      <c r="D171" s="374" t="s">
        <v>574</v>
      </c>
      <c r="E171" s="373" t="s">
        <v>571</v>
      </c>
      <c r="F171" s="83" t="s">
        <v>334</v>
      </c>
      <c r="G171" s="372">
        <v>500</v>
      </c>
      <c r="H171" s="372">
        <v>500</v>
      </c>
      <c r="I171" s="626">
        <v>98</v>
      </c>
    </row>
    <row r="172" spans="1:9" s="383" customFormat="1" ht="19.5" customHeight="1">
      <c r="A172" s="83">
        <v>164</v>
      </c>
      <c r="B172" s="382" t="s">
        <v>879</v>
      </c>
      <c r="C172" s="446" t="s">
        <v>880</v>
      </c>
      <c r="D172" s="374" t="s">
        <v>576</v>
      </c>
      <c r="E172" s="373" t="s">
        <v>571</v>
      </c>
      <c r="F172" s="83" t="s">
        <v>334</v>
      </c>
      <c r="G172" s="372">
        <v>875</v>
      </c>
      <c r="H172" s="372">
        <v>875</v>
      </c>
      <c r="I172" s="626">
        <v>171.5</v>
      </c>
    </row>
    <row r="173" spans="1:9" s="383" customFormat="1" ht="19.5" customHeight="1">
      <c r="A173" s="83">
        <v>165</v>
      </c>
      <c r="B173" s="382" t="s">
        <v>882</v>
      </c>
      <c r="C173" s="446" t="s">
        <v>883</v>
      </c>
      <c r="D173" s="374" t="s">
        <v>578</v>
      </c>
      <c r="E173" s="373" t="s">
        <v>571</v>
      </c>
      <c r="F173" s="83" t="s">
        <v>334</v>
      </c>
      <c r="G173" s="372">
        <v>1000</v>
      </c>
      <c r="H173" s="372">
        <v>1000</v>
      </c>
      <c r="I173" s="626">
        <v>196</v>
      </c>
    </row>
    <row r="174" spans="1:9" s="383" customFormat="1" ht="19.5" customHeight="1">
      <c r="A174" s="83">
        <v>166</v>
      </c>
      <c r="B174" s="370" t="s">
        <v>587</v>
      </c>
      <c r="C174" s="446" t="s">
        <v>881</v>
      </c>
      <c r="D174" s="369" t="s">
        <v>577</v>
      </c>
      <c r="E174" s="373" t="s">
        <v>571</v>
      </c>
      <c r="F174" s="83" t="s">
        <v>334</v>
      </c>
      <c r="G174" s="372">
        <v>600</v>
      </c>
      <c r="H174" s="372">
        <v>600</v>
      </c>
      <c r="I174" s="626">
        <v>0</v>
      </c>
    </row>
    <row r="175" spans="1:9" s="383" customFormat="1" ht="19.5" customHeight="1">
      <c r="A175" s="83">
        <v>167</v>
      </c>
      <c r="B175" s="446" t="s">
        <v>676</v>
      </c>
      <c r="C175" s="370" t="s">
        <v>680</v>
      </c>
      <c r="D175" s="380" t="s">
        <v>542</v>
      </c>
      <c r="E175" s="373" t="s">
        <v>541</v>
      </c>
      <c r="F175" s="83" t="s">
        <v>0</v>
      </c>
      <c r="G175" s="372">
        <v>1125</v>
      </c>
      <c r="H175" s="372">
        <v>1125</v>
      </c>
      <c r="I175" s="626">
        <v>225</v>
      </c>
    </row>
    <row r="176" spans="1:9" s="383" customFormat="1" ht="19.5" customHeight="1">
      <c r="A176" s="83">
        <v>168</v>
      </c>
      <c r="B176" s="370" t="s">
        <v>587</v>
      </c>
      <c r="C176" s="446" t="s">
        <v>881</v>
      </c>
      <c r="D176" s="369" t="s">
        <v>577</v>
      </c>
      <c r="E176" s="373" t="s">
        <v>571</v>
      </c>
      <c r="F176" s="83" t="s">
        <v>0</v>
      </c>
      <c r="G176" s="372">
        <v>892.86</v>
      </c>
      <c r="H176" s="372">
        <v>892.86</v>
      </c>
      <c r="I176" s="626">
        <v>175.00056000000001</v>
      </c>
    </row>
    <row r="177" spans="1:9" s="383" customFormat="1" ht="19.5" customHeight="1">
      <c r="A177" s="83">
        <v>169</v>
      </c>
      <c r="B177" s="446" t="s">
        <v>550</v>
      </c>
      <c r="C177" s="370" t="s">
        <v>549</v>
      </c>
      <c r="D177" s="373" t="s">
        <v>552</v>
      </c>
      <c r="E177" s="373" t="s">
        <v>551</v>
      </c>
      <c r="F177" s="83" t="s">
        <v>0</v>
      </c>
      <c r="G177" s="372">
        <v>1250</v>
      </c>
      <c r="H177" s="372">
        <v>1250</v>
      </c>
      <c r="I177" s="626">
        <v>250</v>
      </c>
    </row>
    <row r="178" spans="1:9" s="383" customFormat="1" ht="19.5" customHeight="1">
      <c r="A178" s="83">
        <v>170</v>
      </c>
      <c r="B178" s="370" t="s">
        <v>513</v>
      </c>
      <c r="C178" s="446" t="s">
        <v>855</v>
      </c>
      <c r="D178" s="380" t="s">
        <v>554</v>
      </c>
      <c r="E178" s="373" t="s">
        <v>553</v>
      </c>
      <c r="F178" s="83" t="s">
        <v>0</v>
      </c>
      <c r="G178" s="372">
        <v>625</v>
      </c>
      <c r="H178" s="372">
        <v>625</v>
      </c>
      <c r="I178" s="626">
        <v>122.5</v>
      </c>
    </row>
    <row r="179" spans="1:9" s="383" customFormat="1" ht="19.5" customHeight="1">
      <c r="A179" s="83">
        <v>171</v>
      </c>
      <c r="B179" s="446" t="s">
        <v>513</v>
      </c>
      <c r="C179" s="370" t="s">
        <v>670</v>
      </c>
      <c r="D179" s="371" t="s">
        <v>515</v>
      </c>
      <c r="E179" s="373" t="s">
        <v>514</v>
      </c>
      <c r="F179" s="83" t="s">
        <v>334</v>
      </c>
      <c r="G179" s="372">
        <v>2000</v>
      </c>
      <c r="H179" s="372">
        <v>2000</v>
      </c>
      <c r="I179" s="626">
        <v>400</v>
      </c>
    </row>
    <row r="180" spans="1:9" s="383" customFormat="1" ht="19.5" customHeight="1">
      <c r="A180" s="83">
        <v>172</v>
      </c>
      <c r="B180" s="446" t="s">
        <v>671</v>
      </c>
      <c r="C180" s="370" t="s">
        <v>670</v>
      </c>
      <c r="D180" s="371" t="s">
        <v>517</v>
      </c>
      <c r="E180" s="373" t="s">
        <v>516</v>
      </c>
      <c r="F180" s="83" t="s">
        <v>334</v>
      </c>
      <c r="G180" s="372">
        <v>1250</v>
      </c>
      <c r="H180" s="372">
        <v>1250</v>
      </c>
      <c r="I180" s="626">
        <v>245</v>
      </c>
    </row>
    <row r="181" spans="1:9" s="383" customFormat="1" ht="19.5" customHeight="1">
      <c r="A181" s="83">
        <v>173</v>
      </c>
      <c r="B181" s="446" t="s">
        <v>518</v>
      </c>
      <c r="C181" s="370" t="s">
        <v>672</v>
      </c>
      <c r="D181" s="371" t="s">
        <v>520</v>
      </c>
      <c r="E181" s="373" t="s">
        <v>519</v>
      </c>
      <c r="F181" s="83" t="s">
        <v>334</v>
      </c>
      <c r="G181" s="372">
        <v>800</v>
      </c>
      <c r="H181" s="372">
        <v>800</v>
      </c>
      <c r="I181" s="626">
        <v>160</v>
      </c>
    </row>
    <row r="182" spans="1:9" s="383" customFormat="1" ht="19.5" customHeight="1">
      <c r="A182" s="83">
        <v>174</v>
      </c>
      <c r="B182" s="446" t="s">
        <v>674</v>
      </c>
      <c r="C182" s="370" t="s">
        <v>673</v>
      </c>
      <c r="D182" s="371" t="s">
        <v>522</v>
      </c>
      <c r="E182" s="373" t="s">
        <v>521</v>
      </c>
      <c r="F182" s="83" t="s">
        <v>334</v>
      </c>
      <c r="G182" s="372">
        <v>2125</v>
      </c>
      <c r="H182" s="372">
        <v>2125</v>
      </c>
      <c r="I182" s="626">
        <v>425</v>
      </c>
    </row>
    <row r="183" spans="1:9" s="383" customFormat="1" ht="19.5" customHeight="1">
      <c r="A183" s="83">
        <v>175</v>
      </c>
      <c r="B183" s="446" t="s">
        <v>676</v>
      </c>
      <c r="C183" s="370" t="s">
        <v>675</v>
      </c>
      <c r="D183" s="371" t="s">
        <v>524</v>
      </c>
      <c r="E183" s="373" t="s">
        <v>523</v>
      </c>
      <c r="F183" s="83" t="s">
        <v>334</v>
      </c>
      <c r="G183" s="372">
        <v>1000</v>
      </c>
      <c r="H183" s="372">
        <v>1000</v>
      </c>
      <c r="I183" s="626">
        <v>196</v>
      </c>
    </row>
    <row r="184" spans="1:9" s="383" customFormat="1" ht="19.5" customHeight="1">
      <c r="A184" s="83">
        <v>176</v>
      </c>
      <c r="B184" s="370" t="s">
        <v>678</v>
      </c>
      <c r="C184" s="446" t="s">
        <v>832</v>
      </c>
      <c r="D184" s="374" t="s">
        <v>525</v>
      </c>
      <c r="E184" s="373" t="s">
        <v>516</v>
      </c>
      <c r="F184" s="83" t="s">
        <v>334</v>
      </c>
      <c r="G184" s="372">
        <v>2500</v>
      </c>
      <c r="H184" s="372">
        <v>2500</v>
      </c>
      <c r="I184" s="626">
        <v>500</v>
      </c>
    </row>
    <row r="185" spans="1:9" s="383" customFormat="1" ht="19.5" customHeight="1">
      <c r="A185" s="83">
        <v>177</v>
      </c>
      <c r="B185" s="370" t="s">
        <v>833</v>
      </c>
      <c r="C185" s="446" t="s">
        <v>834</v>
      </c>
      <c r="D185" s="374" t="s">
        <v>527</v>
      </c>
      <c r="E185" s="373" t="s">
        <v>516</v>
      </c>
      <c r="F185" s="83" t="s">
        <v>334</v>
      </c>
      <c r="G185" s="372">
        <f>687.5+500</f>
        <v>1187.5</v>
      </c>
      <c r="H185" s="372">
        <f>687.5+500</f>
        <v>1187.5</v>
      </c>
      <c r="I185" s="626">
        <v>232.75</v>
      </c>
    </row>
    <row r="186" spans="1:9" s="383" customFormat="1" ht="19.5" customHeight="1">
      <c r="A186" s="83">
        <v>178</v>
      </c>
      <c r="B186" s="370" t="s">
        <v>835</v>
      </c>
      <c r="C186" s="446" t="s">
        <v>836</v>
      </c>
      <c r="D186" s="374" t="s">
        <v>528</v>
      </c>
      <c r="E186" s="373" t="s">
        <v>516</v>
      </c>
      <c r="F186" s="83" t="s">
        <v>334</v>
      </c>
      <c r="G186" s="372">
        <v>375</v>
      </c>
      <c r="H186" s="372">
        <v>375</v>
      </c>
      <c r="I186" s="626">
        <v>73.5</v>
      </c>
    </row>
    <row r="187" spans="1:9" s="383" customFormat="1" ht="19.5" customHeight="1">
      <c r="A187" s="83">
        <v>179</v>
      </c>
      <c r="B187" s="370" t="s">
        <v>837</v>
      </c>
      <c r="C187" s="446" t="s">
        <v>838</v>
      </c>
      <c r="D187" s="374" t="s">
        <v>530</v>
      </c>
      <c r="E187" s="373" t="s">
        <v>529</v>
      </c>
      <c r="F187" s="83" t="s">
        <v>334</v>
      </c>
      <c r="G187" s="372">
        <v>156.84</v>
      </c>
      <c r="H187" s="372">
        <v>156.84</v>
      </c>
      <c r="I187" s="626">
        <v>30.740640000000003</v>
      </c>
    </row>
    <row r="188" spans="1:9" s="383" customFormat="1" ht="19.5" customHeight="1">
      <c r="A188" s="83">
        <v>180</v>
      </c>
      <c r="B188" s="370" t="s">
        <v>839</v>
      </c>
      <c r="C188" s="446" t="s">
        <v>840</v>
      </c>
      <c r="D188" s="374" t="s">
        <v>531</v>
      </c>
      <c r="E188" s="373" t="s">
        <v>516</v>
      </c>
      <c r="F188" s="83" t="s">
        <v>334</v>
      </c>
      <c r="G188" s="372">
        <v>462.5</v>
      </c>
      <c r="H188" s="372">
        <v>462.5</v>
      </c>
      <c r="I188" s="626">
        <v>92.5</v>
      </c>
    </row>
    <row r="189" spans="1:9" s="383" customFormat="1" ht="19.5" customHeight="1">
      <c r="A189" s="83">
        <v>181</v>
      </c>
      <c r="B189" s="370" t="s">
        <v>841</v>
      </c>
      <c r="C189" s="446" t="s">
        <v>842</v>
      </c>
      <c r="D189" s="375">
        <v>54001012507</v>
      </c>
      <c r="E189" s="373" t="s">
        <v>516</v>
      </c>
      <c r="F189" s="83" t="s">
        <v>334</v>
      </c>
      <c r="G189" s="372">
        <v>625</v>
      </c>
      <c r="H189" s="372">
        <v>625</v>
      </c>
      <c r="I189" s="626">
        <v>125</v>
      </c>
    </row>
    <row r="190" spans="1:9" s="383" customFormat="1" ht="19.5" customHeight="1">
      <c r="A190" s="83">
        <v>182</v>
      </c>
      <c r="B190" s="376" t="s">
        <v>843</v>
      </c>
      <c r="C190" s="446" t="s">
        <v>844</v>
      </c>
      <c r="D190" s="377" t="s">
        <v>532</v>
      </c>
      <c r="E190" s="376" t="s">
        <v>516</v>
      </c>
      <c r="F190" s="83" t="s">
        <v>334</v>
      </c>
      <c r="G190" s="378">
        <v>687.5</v>
      </c>
      <c r="H190" s="378">
        <v>687.5</v>
      </c>
      <c r="I190" s="626">
        <v>137.5</v>
      </c>
    </row>
    <row r="191" spans="1:9" s="383" customFormat="1" ht="19.5" customHeight="1">
      <c r="A191" s="83">
        <v>183</v>
      </c>
      <c r="B191" s="370" t="s">
        <v>845</v>
      </c>
      <c r="C191" s="446" t="s">
        <v>846</v>
      </c>
      <c r="D191" s="374" t="s">
        <v>533</v>
      </c>
      <c r="E191" s="373" t="s">
        <v>519</v>
      </c>
      <c r="F191" s="83" t="s">
        <v>334</v>
      </c>
      <c r="G191" s="372">
        <v>750</v>
      </c>
      <c r="H191" s="372">
        <v>750</v>
      </c>
      <c r="I191" s="626">
        <v>147</v>
      </c>
    </row>
    <row r="192" spans="1:9" s="383" customFormat="1" ht="19.5" customHeight="1">
      <c r="A192" s="83">
        <v>184</v>
      </c>
      <c r="B192" s="446" t="s">
        <v>678</v>
      </c>
      <c r="C192" s="370" t="s">
        <v>677</v>
      </c>
      <c r="D192" s="447" t="s">
        <v>538</v>
      </c>
      <c r="E192" s="379" t="s">
        <v>537</v>
      </c>
      <c r="F192" s="83" t="s">
        <v>334</v>
      </c>
      <c r="G192" s="372">
        <v>1250</v>
      </c>
      <c r="H192" s="372">
        <v>1250</v>
      </c>
      <c r="I192" s="626">
        <v>245</v>
      </c>
    </row>
    <row r="193" spans="1:9" s="383" customFormat="1" ht="19.5" customHeight="1">
      <c r="A193" s="83">
        <v>185</v>
      </c>
      <c r="B193" s="370" t="s">
        <v>598</v>
      </c>
      <c r="C193" s="446" t="s">
        <v>599</v>
      </c>
      <c r="D193" s="377" t="s">
        <v>536</v>
      </c>
      <c r="E193" s="373" t="s">
        <v>535</v>
      </c>
      <c r="F193" s="83" t="s">
        <v>334</v>
      </c>
      <c r="G193" s="372">
        <v>812.5</v>
      </c>
      <c r="H193" s="372">
        <v>812.5</v>
      </c>
      <c r="I193" s="626">
        <v>162.5</v>
      </c>
    </row>
    <row r="194" spans="1:9" s="383" customFormat="1" ht="19.5" customHeight="1">
      <c r="A194" s="83">
        <v>186</v>
      </c>
      <c r="B194" s="446" t="s">
        <v>676</v>
      </c>
      <c r="C194" s="370" t="s">
        <v>680</v>
      </c>
      <c r="D194" s="380" t="s">
        <v>542</v>
      </c>
      <c r="E194" s="373" t="s">
        <v>541</v>
      </c>
      <c r="F194" s="83" t="s">
        <v>334</v>
      </c>
      <c r="G194" s="372">
        <v>1000</v>
      </c>
      <c r="H194" s="372">
        <v>1000</v>
      </c>
      <c r="I194" s="626">
        <v>200</v>
      </c>
    </row>
    <row r="195" spans="1:9" s="383" customFormat="1" ht="19.5" customHeight="1">
      <c r="A195" s="83">
        <v>187</v>
      </c>
      <c r="B195" s="370" t="s">
        <v>849</v>
      </c>
      <c r="C195" s="446" t="s">
        <v>850</v>
      </c>
      <c r="D195" s="380" t="s">
        <v>540</v>
      </c>
      <c r="E195" s="373" t="s">
        <v>539</v>
      </c>
      <c r="F195" s="83" t="s">
        <v>334</v>
      </c>
      <c r="G195" s="372">
        <v>1625</v>
      </c>
      <c r="H195" s="372">
        <v>1625</v>
      </c>
      <c r="I195" s="626">
        <v>318.5</v>
      </c>
    </row>
    <row r="196" spans="1:9" s="383" customFormat="1" ht="19.5" customHeight="1">
      <c r="A196" s="83">
        <v>188</v>
      </c>
      <c r="B196" s="370" t="s">
        <v>851</v>
      </c>
      <c r="C196" s="446" t="s">
        <v>852</v>
      </c>
      <c r="D196" s="380" t="s">
        <v>544</v>
      </c>
      <c r="E196" s="373" t="s">
        <v>543</v>
      </c>
      <c r="F196" s="83" t="s">
        <v>334</v>
      </c>
      <c r="G196" s="372">
        <v>375</v>
      </c>
      <c r="H196" s="372">
        <v>375</v>
      </c>
      <c r="I196" s="626">
        <v>73.5</v>
      </c>
    </row>
    <row r="197" spans="1:9" s="383" customFormat="1" ht="19.5" customHeight="1">
      <c r="A197" s="83">
        <v>189</v>
      </c>
      <c r="B197" s="446" t="s">
        <v>682</v>
      </c>
      <c r="C197" s="370" t="s">
        <v>681</v>
      </c>
      <c r="D197" s="371" t="s">
        <v>546</v>
      </c>
      <c r="E197" s="373" t="s">
        <v>545</v>
      </c>
      <c r="F197" s="83" t="s">
        <v>334</v>
      </c>
      <c r="G197" s="372">
        <v>875</v>
      </c>
      <c r="H197" s="372">
        <v>875</v>
      </c>
      <c r="I197" s="626">
        <v>175</v>
      </c>
    </row>
    <row r="198" spans="1:9" s="383" customFormat="1" ht="19.5" customHeight="1">
      <c r="A198" s="83">
        <v>190</v>
      </c>
      <c r="B198" s="370" t="s">
        <v>853</v>
      </c>
      <c r="C198" s="446" t="s">
        <v>854</v>
      </c>
      <c r="D198" s="380" t="s">
        <v>548</v>
      </c>
      <c r="E198" s="373" t="s">
        <v>547</v>
      </c>
      <c r="F198" s="83" t="s">
        <v>334</v>
      </c>
      <c r="G198" s="372">
        <v>750</v>
      </c>
      <c r="H198" s="372">
        <v>750</v>
      </c>
      <c r="I198" s="626">
        <v>147</v>
      </c>
    </row>
    <row r="199" spans="1:9" s="383" customFormat="1" ht="19.5" customHeight="1">
      <c r="A199" s="83">
        <v>191</v>
      </c>
      <c r="B199" s="446" t="s">
        <v>550</v>
      </c>
      <c r="C199" s="370" t="s">
        <v>549</v>
      </c>
      <c r="D199" s="373" t="s">
        <v>552</v>
      </c>
      <c r="E199" s="373" t="s">
        <v>551</v>
      </c>
      <c r="F199" s="83" t="s">
        <v>334</v>
      </c>
      <c r="G199" s="372">
        <v>1875</v>
      </c>
      <c r="H199" s="372">
        <v>1875</v>
      </c>
      <c r="I199" s="626">
        <v>375</v>
      </c>
    </row>
    <row r="200" spans="1:9" s="383" customFormat="1" ht="19.5" customHeight="1">
      <c r="A200" s="83">
        <v>192</v>
      </c>
      <c r="B200" s="370" t="s">
        <v>513</v>
      </c>
      <c r="C200" s="446" t="s">
        <v>855</v>
      </c>
      <c r="D200" s="380" t="s">
        <v>554</v>
      </c>
      <c r="E200" s="373" t="s">
        <v>553</v>
      </c>
      <c r="F200" s="83" t="s">
        <v>334</v>
      </c>
      <c r="G200" s="372">
        <v>875</v>
      </c>
      <c r="H200" s="372">
        <v>875</v>
      </c>
      <c r="I200" s="626">
        <v>171.5</v>
      </c>
    </row>
    <row r="201" spans="1:9" s="383" customFormat="1" ht="19.5" customHeight="1">
      <c r="A201" s="83">
        <v>193</v>
      </c>
      <c r="B201" s="370" t="s">
        <v>856</v>
      </c>
      <c r="C201" s="446" t="s">
        <v>857</v>
      </c>
      <c r="D201" s="380" t="s">
        <v>555</v>
      </c>
      <c r="E201" s="373" t="s">
        <v>553</v>
      </c>
      <c r="F201" s="83" t="s">
        <v>334</v>
      </c>
      <c r="G201" s="372">
        <v>1750</v>
      </c>
      <c r="H201" s="372">
        <v>1750</v>
      </c>
      <c r="I201" s="626">
        <v>350</v>
      </c>
    </row>
    <row r="202" spans="1:9" s="383" customFormat="1" ht="19.5" customHeight="1">
      <c r="A202" s="83">
        <v>194</v>
      </c>
      <c r="B202" s="370" t="s">
        <v>858</v>
      </c>
      <c r="C202" s="446" t="s">
        <v>859</v>
      </c>
      <c r="D202" s="373">
        <v>43001000829</v>
      </c>
      <c r="E202" s="373" t="s">
        <v>556</v>
      </c>
      <c r="F202" s="83" t="s">
        <v>334</v>
      </c>
      <c r="G202" s="372">
        <v>375</v>
      </c>
      <c r="H202" s="372">
        <v>375</v>
      </c>
      <c r="I202" s="626">
        <v>73.5</v>
      </c>
    </row>
    <row r="203" spans="1:9" s="383" customFormat="1" ht="19.5" customHeight="1">
      <c r="A203" s="83">
        <v>195</v>
      </c>
      <c r="B203" s="370" t="s">
        <v>884</v>
      </c>
      <c r="C203" s="446" t="s">
        <v>885</v>
      </c>
      <c r="D203" s="374" t="s">
        <v>827</v>
      </c>
      <c r="E203" s="373" t="s">
        <v>557</v>
      </c>
      <c r="F203" s="83" t="s">
        <v>334</v>
      </c>
      <c r="G203" s="372">
        <v>750</v>
      </c>
      <c r="H203" s="372">
        <v>750</v>
      </c>
      <c r="I203" s="626">
        <v>147</v>
      </c>
    </row>
    <row r="204" spans="1:9" s="383" customFormat="1" ht="19.5" customHeight="1">
      <c r="A204" s="83">
        <v>196</v>
      </c>
      <c r="B204" s="370" t="s">
        <v>598</v>
      </c>
      <c r="C204" s="446" t="s">
        <v>862</v>
      </c>
      <c r="D204" s="374" t="s">
        <v>559</v>
      </c>
      <c r="E204" s="373" t="s">
        <v>557</v>
      </c>
      <c r="F204" s="83" t="s">
        <v>334</v>
      </c>
      <c r="G204" s="372">
        <v>875</v>
      </c>
      <c r="H204" s="372">
        <v>875</v>
      </c>
      <c r="I204" s="626">
        <v>171.5</v>
      </c>
    </row>
    <row r="205" spans="1:9" s="383" customFormat="1" ht="19.5" customHeight="1">
      <c r="A205" s="83">
        <v>197</v>
      </c>
      <c r="B205" s="370" t="s">
        <v>587</v>
      </c>
      <c r="C205" s="446" t="s">
        <v>864</v>
      </c>
      <c r="D205" s="374" t="s">
        <v>561</v>
      </c>
      <c r="E205" s="373" t="s">
        <v>557</v>
      </c>
      <c r="F205" s="83" t="s">
        <v>334</v>
      </c>
      <c r="G205" s="372">
        <v>875</v>
      </c>
      <c r="H205" s="372">
        <v>875</v>
      </c>
      <c r="I205" s="626">
        <v>171.5</v>
      </c>
    </row>
    <row r="206" spans="1:9" s="383" customFormat="1" ht="19.5" customHeight="1">
      <c r="A206" s="83">
        <v>198</v>
      </c>
      <c r="B206" s="370" t="s">
        <v>865</v>
      </c>
      <c r="C206" s="446" t="s">
        <v>852</v>
      </c>
      <c r="D206" s="374" t="s">
        <v>562</v>
      </c>
      <c r="E206" s="373" t="s">
        <v>557</v>
      </c>
      <c r="F206" s="83" t="s">
        <v>334</v>
      </c>
      <c r="G206" s="372">
        <v>875</v>
      </c>
      <c r="H206" s="372">
        <v>875</v>
      </c>
      <c r="I206" s="626">
        <v>171.5</v>
      </c>
    </row>
    <row r="207" spans="1:9" s="383" customFormat="1" ht="19.5" customHeight="1">
      <c r="A207" s="83">
        <v>199</v>
      </c>
      <c r="B207" s="370" t="s">
        <v>679</v>
      </c>
      <c r="C207" s="446" t="s">
        <v>866</v>
      </c>
      <c r="D207" s="374" t="s">
        <v>564</v>
      </c>
      <c r="E207" s="373" t="s">
        <v>563</v>
      </c>
      <c r="F207" s="83" t="s">
        <v>334</v>
      </c>
      <c r="G207" s="372">
        <v>875</v>
      </c>
      <c r="H207" s="372">
        <v>875</v>
      </c>
      <c r="I207" s="626">
        <v>171.5</v>
      </c>
    </row>
    <row r="208" spans="1:9" s="383" customFormat="1" ht="19.5" customHeight="1">
      <c r="A208" s="83">
        <v>200</v>
      </c>
      <c r="B208" s="381" t="s">
        <v>867</v>
      </c>
      <c r="C208" s="446" t="s">
        <v>868</v>
      </c>
      <c r="D208" s="381" t="s">
        <v>566</v>
      </c>
      <c r="E208" s="376" t="s">
        <v>565</v>
      </c>
      <c r="F208" s="83" t="s">
        <v>334</v>
      </c>
      <c r="G208" s="378">
        <v>875</v>
      </c>
      <c r="H208" s="378">
        <v>875</v>
      </c>
      <c r="I208" s="626">
        <v>171.5</v>
      </c>
    </row>
    <row r="209" spans="1:9" s="383" customFormat="1" ht="19.5" customHeight="1">
      <c r="A209" s="83">
        <v>201</v>
      </c>
      <c r="B209" s="381" t="s">
        <v>518</v>
      </c>
      <c r="C209" s="446" t="s">
        <v>869</v>
      </c>
      <c r="D209" s="381" t="s">
        <v>568</v>
      </c>
      <c r="E209" s="376" t="s">
        <v>567</v>
      </c>
      <c r="F209" s="83" t="s">
        <v>334</v>
      </c>
      <c r="G209" s="378">
        <v>1250</v>
      </c>
      <c r="H209" s="378">
        <v>1250</v>
      </c>
      <c r="I209" s="626">
        <v>245</v>
      </c>
    </row>
    <row r="210" spans="1:9" s="383" customFormat="1" ht="19.5" customHeight="1">
      <c r="A210" s="83">
        <v>202</v>
      </c>
      <c r="B210" s="381" t="s">
        <v>887</v>
      </c>
      <c r="C210" s="446" t="s">
        <v>888</v>
      </c>
      <c r="D210" s="381" t="s">
        <v>831</v>
      </c>
      <c r="E210" s="376" t="s">
        <v>830</v>
      </c>
      <c r="F210" s="83" t="s">
        <v>334</v>
      </c>
      <c r="G210" s="378">
        <v>1875</v>
      </c>
      <c r="H210" s="378">
        <v>1875</v>
      </c>
      <c r="I210" s="626">
        <v>0</v>
      </c>
    </row>
    <row r="211" spans="1:9" s="383" customFormat="1" ht="19.5" customHeight="1">
      <c r="A211" s="83">
        <v>203</v>
      </c>
      <c r="B211" s="370" t="s">
        <v>843</v>
      </c>
      <c r="C211" s="446" t="s">
        <v>886</v>
      </c>
      <c r="D211" s="374" t="s">
        <v>829</v>
      </c>
      <c r="E211" s="373" t="s">
        <v>828</v>
      </c>
      <c r="F211" s="83" t="s">
        <v>334</v>
      </c>
      <c r="G211" s="372">
        <v>500</v>
      </c>
      <c r="H211" s="372">
        <v>500</v>
      </c>
      <c r="I211" s="626">
        <v>98</v>
      </c>
    </row>
    <row r="212" spans="1:9" s="383" customFormat="1" ht="19.5" customHeight="1">
      <c r="A212" s="83">
        <v>204</v>
      </c>
      <c r="B212" s="370" t="s">
        <v>872</v>
      </c>
      <c r="C212" s="446" t="s">
        <v>873</v>
      </c>
      <c r="D212" s="374" t="s">
        <v>572</v>
      </c>
      <c r="E212" s="373" t="s">
        <v>571</v>
      </c>
      <c r="F212" s="83" t="s">
        <v>334</v>
      </c>
      <c r="G212" s="372">
        <v>1812.5</v>
      </c>
      <c r="H212" s="372">
        <v>1812.5</v>
      </c>
      <c r="I212" s="626">
        <v>355.25</v>
      </c>
    </row>
    <row r="213" spans="1:9" s="383" customFormat="1" ht="19.5" customHeight="1">
      <c r="A213" s="83">
        <v>205</v>
      </c>
      <c r="B213" s="370" t="s">
        <v>874</v>
      </c>
      <c r="C213" s="446" t="s">
        <v>875</v>
      </c>
      <c r="D213" s="374" t="s">
        <v>573</v>
      </c>
      <c r="E213" s="373" t="s">
        <v>571</v>
      </c>
      <c r="F213" s="83" t="s">
        <v>334</v>
      </c>
      <c r="G213" s="372">
        <v>875</v>
      </c>
      <c r="H213" s="372">
        <v>875</v>
      </c>
      <c r="I213" s="626">
        <v>171.5</v>
      </c>
    </row>
    <row r="214" spans="1:9" s="383" customFormat="1" ht="19.5" customHeight="1">
      <c r="A214" s="83">
        <v>206</v>
      </c>
      <c r="B214" s="370" t="s">
        <v>513</v>
      </c>
      <c r="C214" s="446" t="s">
        <v>876</v>
      </c>
      <c r="D214" s="374" t="s">
        <v>574</v>
      </c>
      <c r="E214" s="373" t="s">
        <v>571</v>
      </c>
      <c r="F214" s="83" t="s">
        <v>334</v>
      </c>
      <c r="G214" s="372">
        <v>500</v>
      </c>
      <c r="H214" s="372">
        <v>500</v>
      </c>
      <c r="I214" s="626">
        <v>98</v>
      </c>
    </row>
    <row r="215" spans="1:9" s="383" customFormat="1" ht="19.5" customHeight="1">
      <c r="A215" s="83">
        <v>207</v>
      </c>
      <c r="B215" s="382" t="s">
        <v>879</v>
      </c>
      <c r="C215" s="446" t="s">
        <v>880</v>
      </c>
      <c r="D215" s="374" t="s">
        <v>576</v>
      </c>
      <c r="E215" s="373" t="s">
        <v>571</v>
      </c>
      <c r="F215" s="83" t="s">
        <v>334</v>
      </c>
      <c r="G215" s="372">
        <v>875</v>
      </c>
      <c r="H215" s="372">
        <v>875</v>
      </c>
      <c r="I215" s="626">
        <v>171.5</v>
      </c>
    </row>
    <row r="216" spans="1:9" s="383" customFormat="1" ht="19.5" customHeight="1">
      <c r="A216" s="83">
        <v>208</v>
      </c>
      <c r="B216" s="382" t="s">
        <v>882</v>
      </c>
      <c r="C216" s="446" t="s">
        <v>883</v>
      </c>
      <c r="D216" s="374" t="s">
        <v>578</v>
      </c>
      <c r="E216" s="373" t="s">
        <v>571</v>
      </c>
      <c r="F216" s="83" t="s">
        <v>334</v>
      </c>
      <c r="G216" s="372">
        <v>1000</v>
      </c>
      <c r="H216" s="372">
        <v>1000</v>
      </c>
      <c r="I216" s="626">
        <v>196</v>
      </c>
    </row>
    <row r="217" spans="1:9" s="383" customFormat="1" ht="19.5" customHeight="1">
      <c r="A217" s="83">
        <v>209</v>
      </c>
      <c r="B217" s="370" t="s">
        <v>587</v>
      </c>
      <c r="C217" s="446" t="s">
        <v>881</v>
      </c>
      <c r="D217" s="369" t="s">
        <v>577</v>
      </c>
      <c r="E217" s="373" t="s">
        <v>571</v>
      </c>
      <c r="F217" s="83" t="s">
        <v>334</v>
      </c>
      <c r="G217" s="372">
        <v>600</v>
      </c>
      <c r="H217" s="372">
        <v>600</v>
      </c>
      <c r="I217" s="626">
        <v>0</v>
      </c>
    </row>
    <row r="218" spans="1:9" s="383" customFormat="1" ht="19.5" customHeight="1">
      <c r="A218" s="83">
        <v>210</v>
      </c>
      <c r="B218" s="370" t="s">
        <v>680</v>
      </c>
      <c r="C218" s="446" t="s">
        <v>676</v>
      </c>
      <c r="D218" s="380" t="s">
        <v>542</v>
      </c>
      <c r="E218" s="373" t="s">
        <v>541</v>
      </c>
      <c r="F218" s="83" t="s">
        <v>0</v>
      </c>
      <c r="G218" s="372">
        <v>1000</v>
      </c>
      <c r="H218" s="372">
        <v>1000</v>
      </c>
      <c r="I218" s="626">
        <v>200</v>
      </c>
    </row>
    <row r="219" spans="1:9" s="383" customFormat="1" ht="19.5" customHeight="1">
      <c r="A219" s="83">
        <v>211</v>
      </c>
      <c r="B219" s="370" t="s">
        <v>587</v>
      </c>
      <c r="C219" s="446" t="s">
        <v>881</v>
      </c>
      <c r="D219" s="369" t="s">
        <v>577</v>
      </c>
      <c r="E219" s="373" t="s">
        <v>571</v>
      </c>
      <c r="F219" s="83" t="s">
        <v>0</v>
      </c>
      <c r="G219" s="372">
        <v>892.86</v>
      </c>
      <c r="H219" s="372">
        <v>892.86</v>
      </c>
      <c r="I219" s="626">
        <v>175.00056000000001</v>
      </c>
    </row>
    <row r="220" spans="1:9" s="383" customFormat="1" ht="19.5" customHeight="1">
      <c r="A220" s="83">
        <v>212</v>
      </c>
      <c r="B220" s="446" t="s">
        <v>550</v>
      </c>
      <c r="C220" s="370" t="s">
        <v>549</v>
      </c>
      <c r="D220" s="373" t="s">
        <v>552</v>
      </c>
      <c r="E220" s="373" t="s">
        <v>551</v>
      </c>
      <c r="F220" s="83" t="s">
        <v>0</v>
      </c>
      <c r="G220" s="372">
        <v>1250</v>
      </c>
      <c r="H220" s="372">
        <v>1250</v>
      </c>
      <c r="I220" s="626">
        <v>250</v>
      </c>
    </row>
    <row r="221" spans="1:9" s="383" customFormat="1" ht="19.5" customHeight="1">
      <c r="A221" s="83">
        <v>213</v>
      </c>
      <c r="B221" s="370" t="s">
        <v>865</v>
      </c>
      <c r="C221" s="446" t="s">
        <v>852</v>
      </c>
      <c r="D221" s="374" t="s">
        <v>562</v>
      </c>
      <c r="E221" s="373" t="s">
        <v>557</v>
      </c>
      <c r="F221" s="83" t="s">
        <v>0</v>
      </c>
      <c r="G221" s="372">
        <v>637.76</v>
      </c>
      <c r="H221" s="372">
        <v>637.76</v>
      </c>
      <c r="I221" s="626">
        <v>125.00096000000002</v>
      </c>
    </row>
    <row r="222" spans="1:9" s="383" customFormat="1" ht="19.5" customHeight="1">
      <c r="A222" s="83">
        <v>214</v>
      </c>
      <c r="B222" s="370" t="s">
        <v>513</v>
      </c>
      <c r="C222" s="446" t="s">
        <v>855</v>
      </c>
      <c r="D222" s="380" t="s">
        <v>554</v>
      </c>
      <c r="E222" s="373" t="s">
        <v>553</v>
      </c>
      <c r="F222" s="83" t="s">
        <v>0</v>
      </c>
      <c r="G222" s="372">
        <v>2551.02</v>
      </c>
      <c r="H222" s="372">
        <v>2551.02</v>
      </c>
      <c r="I222" s="626">
        <v>499.99992000000003</v>
      </c>
    </row>
    <row r="223" spans="1:9" s="383" customFormat="1" ht="19.5" customHeight="1">
      <c r="A223" s="83">
        <v>215</v>
      </c>
      <c r="B223" s="446" t="s">
        <v>513</v>
      </c>
      <c r="C223" s="370" t="s">
        <v>670</v>
      </c>
      <c r="D223" s="371" t="s">
        <v>515</v>
      </c>
      <c r="E223" s="373" t="s">
        <v>514</v>
      </c>
      <c r="F223" s="83" t="s">
        <v>334</v>
      </c>
      <c r="G223" s="372">
        <v>2000</v>
      </c>
      <c r="H223" s="372">
        <v>2000</v>
      </c>
      <c r="I223" s="626">
        <v>400</v>
      </c>
    </row>
    <row r="224" spans="1:9" s="383" customFormat="1" ht="19.5" customHeight="1">
      <c r="A224" s="83">
        <v>216</v>
      </c>
      <c r="B224" s="446" t="s">
        <v>671</v>
      </c>
      <c r="C224" s="370" t="s">
        <v>670</v>
      </c>
      <c r="D224" s="371" t="s">
        <v>517</v>
      </c>
      <c r="E224" s="373" t="s">
        <v>516</v>
      </c>
      <c r="F224" s="83" t="s">
        <v>334</v>
      </c>
      <c r="G224" s="372">
        <v>1250</v>
      </c>
      <c r="H224" s="372">
        <v>1250</v>
      </c>
      <c r="I224" s="626">
        <v>245</v>
      </c>
    </row>
    <row r="225" spans="1:9" s="383" customFormat="1" ht="19.5" customHeight="1">
      <c r="A225" s="83">
        <v>217</v>
      </c>
      <c r="B225" s="446" t="s">
        <v>518</v>
      </c>
      <c r="C225" s="370" t="s">
        <v>672</v>
      </c>
      <c r="D225" s="371" t="s">
        <v>520</v>
      </c>
      <c r="E225" s="373" t="s">
        <v>519</v>
      </c>
      <c r="F225" s="83" t="s">
        <v>334</v>
      </c>
      <c r="G225" s="372">
        <v>800</v>
      </c>
      <c r="H225" s="372">
        <v>800</v>
      </c>
      <c r="I225" s="626">
        <v>160</v>
      </c>
    </row>
    <row r="226" spans="1:9" s="383" customFormat="1" ht="19.5" customHeight="1">
      <c r="A226" s="83">
        <v>218</v>
      </c>
      <c r="B226" s="446" t="s">
        <v>674</v>
      </c>
      <c r="C226" s="370" t="s">
        <v>673</v>
      </c>
      <c r="D226" s="371" t="s">
        <v>522</v>
      </c>
      <c r="E226" s="373" t="s">
        <v>521</v>
      </c>
      <c r="F226" s="83" t="s">
        <v>334</v>
      </c>
      <c r="G226" s="372">
        <v>2125</v>
      </c>
      <c r="H226" s="372">
        <v>2125</v>
      </c>
      <c r="I226" s="626">
        <v>425</v>
      </c>
    </row>
    <row r="227" spans="1:9" s="383" customFormat="1" ht="19.5" customHeight="1">
      <c r="A227" s="83">
        <v>219</v>
      </c>
      <c r="B227" s="446" t="s">
        <v>676</v>
      </c>
      <c r="C227" s="370" t="s">
        <v>675</v>
      </c>
      <c r="D227" s="371" t="s">
        <v>524</v>
      </c>
      <c r="E227" s="373" t="s">
        <v>523</v>
      </c>
      <c r="F227" s="83" t="s">
        <v>334</v>
      </c>
      <c r="G227" s="372">
        <v>1000</v>
      </c>
      <c r="H227" s="372">
        <v>1000</v>
      </c>
      <c r="I227" s="626">
        <v>196</v>
      </c>
    </row>
    <row r="228" spans="1:9" s="383" customFormat="1" ht="19.5" customHeight="1">
      <c r="A228" s="83">
        <v>220</v>
      </c>
      <c r="B228" s="370" t="s">
        <v>678</v>
      </c>
      <c r="C228" s="446" t="s">
        <v>832</v>
      </c>
      <c r="D228" s="374" t="s">
        <v>525</v>
      </c>
      <c r="E228" s="373" t="s">
        <v>516</v>
      </c>
      <c r="F228" s="83" t="s">
        <v>334</v>
      </c>
      <c r="G228" s="372">
        <v>2500</v>
      </c>
      <c r="H228" s="372">
        <v>2500</v>
      </c>
      <c r="I228" s="626">
        <v>500</v>
      </c>
    </row>
    <row r="229" spans="1:9" s="383" customFormat="1" ht="19.5" customHeight="1">
      <c r="A229" s="83">
        <v>221</v>
      </c>
      <c r="B229" s="370" t="s">
        <v>833</v>
      </c>
      <c r="C229" s="446" t="s">
        <v>834</v>
      </c>
      <c r="D229" s="374" t="s">
        <v>527</v>
      </c>
      <c r="E229" s="373" t="s">
        <v>516</v>
      </c>
      <c r="F229" s="83" t="s">
        <v>334</v>
      </c>
      <c r="G229" s="372">
        <f>687.5+500</f>
        <v>1187.5</v>
      </c>
      <c r="H229" s="372">
        <f>687.5+500</f>
        <v>1187.5</v>
      </c>
      <c r="I229" s="626">
        <v>232.75</v>
      </c>
    </row>
    <row r="230" spans="1:9" s="383" customFormat="1" ht="19.5" customHeight="1">
      <c r="A230" s="83">
        <v>222</v>
      </c>
      <c r="B230" s="370" t="s">
        <v>835</v>
      </c>
      <c r="C230" s="446" t="s">
        <v>836</v>
      </c>
      <c r="D230" s="374" t="s">
        <v>528</v>
      </c>
      <c r="E230" s="373" t="s">
        <v>516</v>
      </c>
      <c r="F230" s="83" t="s">
        <v>334</v>
      </c>
      <c r="G230" s="372">
        <v>375</v>
      </c>
      <c r="H230" s="372">
        <v>375</v>
      </c>
      <c r="I230" s="626">
        <v>73.5</v>
      </c>
    </row>
    <row r="231" spans="1:9" s="383" customFormat="1" ht="19.5" customHeight="1">
      <c r="A231" s="83">
        <v>223</v>
      </c>
      <c r="B231" s="370" t="s">
        <v>837</v>
      </c>
      <c r="C231" s="446" t="s">
        <v>838</v>
      </c>
      <c r="D231" s="374" t="s">
        <v>530</v>
      </c>
      <c r="E231" s="373" t="s">
        <v>529</v>
      </c>
      <c r="F231" s="83" t="s">
        <v>334</v>
      </c>
      <c r="G231" s="372">
        <v>156.84</v>
      </c>
      <c r="H231" s="372">
        <v>156.84</v>
      </c>
      <c r="I231" s="626">
        <v>30.740640000000003</v>
      </c>
    </row>
    <row r="232" spans="1:9" s="383" customFormat="1" ht="19.5" customHeight="1">
      <c r="A232" s="83">
        <v>224</v>
      </c>
      <c r="B232" s="370" t="s">
        <v>839</v>
      </c>
      <c r="C232" s="446" t="s">
        <v>840</v>
      </c>
      <c r="D232" s="374" t="s">
        <v>531</v>
      </c>
      <c r="E232" s="373" t="s">
        <v>516</v>
      </c>
      <c r="F232" s="83" t="s">
        <v>334</v>
      </c>
      <c r="G232" s="372">
        <v>462.5</v>
      </c>
      <c r="H232" s="372">
        <v>462.5</v>
      </c>
      <c r="I232" s="626">
        <v>92.5</v>
      </c>
    </row>
    <row r="233" spans="1:9" s="383" customFormat="1" ht="19.5" customHeight="1">
      <c r="A233" s="83">
        <v>225</v>
      </c>
      <c r="B233" s="370" t="s">
        <v>841</v>
      </c>
      <c r="C233" s="446" t="s">
        <v>842</v>
      </c>
      <c r="D233" s="375">
        <v>54001012507</v>
      </c>
      <c r="E233" s="373" t="s">
        <v>516</v>
      </c>
      <c r="F233" s="83" t="s">
        <v>334</v>
      </c>
      <c r="G233" s="372">
        <v>625</v>
      </c>
      <c r="H233" s="372">
        <v>625</v>
      </c>
      <c r="I233" s="626">
        <v>125</v>
      </c>
    </row>
    <row r="234" spans="1:9" s="383" customFormat="1" ht="19.5" customHeight="1">
      <c r="A234" s="83">
        <v>226</v>
      </c>
      <c r="B234" s="376" t="s">
        <v>843</v>
      </c>
      <c r="C234" s="446" t="s">
        <v>844</v>
      </c>
      <c r="D234" s="377" t="s">
        <v>532</v>
      </c>
      <c r="E234" s="376" t="s">
        <v>516</v>
      </c>
      <c r="F234" s="83" t="s">
        <v>334</v>
      </c>
      <c r="G234" s="378">
        <v>687.5</v>
      </c>
      <c r="H234" s="378">
        <v>687.5</v>
      </c>
      <c r="I234" s="626">
        <v>137.5</v>
      </c>
    </row>
    <row r="235" spans="1:9" s="383" customFormat="1" ht="19.5" customHeight="1">
      <c r="A235" s="83">
        <v>227</v>
      </c>
      <c r="B235" s="370" t="s">
        <v>845</v>
      </c>
      <c r="C235" s="446" t="s">
        <v>846</v>
      </c>
      <c r="D235" s="374" t="s">
        <v>533</v>
      </c>
      <c r="E235" s="373" t="s">
        <v>519</v>
      </c>
      <c r="F235" s="83" t="s">
        <v>334</v>
      </c>
      <c r="G235" s="372">
        <v>750</v>
      </c>
      <c r="H235" s="372">
        <v>750</v>
      </c>
      <c r="I235" s="626">
        <v>147</v>
      </c>
    </row>
    <row r="236" spans="1:9" s="383" customFormat="1" ht="19.5" customHeight="1">
      <c r="A236" s="83">
        <v>228</v>
      </c>
      <c r="B236" s="446" t="s">
        <v>678</v>
      </c>
      <c r="C236" s="370" t="s">
        <v>677</v>
      </c>
      <c r="D236" s="447" t="s">
        <v>538</v>
      </c>
      <c r="E236" s="379" t="s">
        <v>537</v>
      </c>
      <c r="F236" s="83" t="s">
        <v>334</v>
      </c>
      <c r="G236" s="372">
        <v>1250</v>
      </c>
      <c r="H236" s="372">
        <v>1250</v>
      </c>
      <c r="I236" s="626">
        <v>245</v>
      </c>
    </row>
    <row r="237" spans="1:9" s="383" customFormat="1" ht="19.5" customHeight="1">
      <c r="A237" s="83">
        <v>229</v>
      </c>
      <c r="B237" s="370" t="s">
        <v>598</v>
      </c>
      <c r="C237" s="446" t="s">
        <v>599</v>
      </c>
      <c r="D237" s="377" t="s">
        <v>536</v>
      </c>
      <c r="E237" s="373" t="s">
        <v>535</v>
      </c>
      <c r="F237" s="83" t="s">
        <v>334</v>
      </c>
      <c r="G237" s="372">
        <v>812.5</v>
      </c>
      <c r="H237" s="372">
        <v>812.5</v>
      </c>
      <c r="I237" s="626">
        <v>162.5</v>
      </c>
    </row>
    <row r="238" spans="1:9" s="383" customFormat="1" ht="19.5" customHeight="1">
      <c r="A238" s="83">
        <v>230</v>
      </c>
      <c r="B238" s="446" t="s">
        <v>676</v>
      </c>
      <c r="C238" s="370" t="s">
        <v>680</v>
      </c>
      <c r="D238" s="380" t="s">
        <v>542</v>
      </c>
      <c r="E238" s="373" t="s">
        <v>541</v>
      </c>
      <c r="F238" s="83" t="s">
        <v>334</v>
      </c>
      <c r="G238" s="372">
        <v>1000</v>
      </c>
      <c r="H238" s="372">
        <v>1000</v>
      </c>
      <c r="I238" s="626">
        <v>200</v>
      </c>
    </row>
    <row r="239" spans="1:9" s="383" customFormat="1" ht="19.5" customHeight="1">
      <c r="A239" s="83">
        <v>231</v>
      </c>
      <c r="B239" s="370" t="s">
        <v>849</v>
      </c>
      <c r="C239" s="446" t="s">
        <v>850</v>
      </c>
      <c r="D239" s="380" t="s">
        <v>540</v>
      </c>
      <c r="E239" s="373" t="s">
        <v>539</v>
      </c>
      <c r="F239" s="83" t="s">
        <v>334</v>
      </c>
      <c r="G239" s="372">
        <v>1625</v>
      </c>
      <c r="H239" s="372">
        <v>1625</v>
      </c>
      <c r="I239" s="626">
        <v>318.5</v>
      </c>
    </row>
    <row r="240" spans="1:9" s="383" customFormat="1" ht="19.5" customHeight="1">
      <c r="A240" s="83">
        <v>232</v>
      </c>
      <c r="B240" s="370" t="s">
        <v>851</v>
      </c>
      <c r="C240" s="446" t="s">
        <v>852</v>
      </c>
      <c r="D240" s="380" t="s">
        <v>544</v>
      </c>
      <c r="E240" s="373" t="s">
        <v>543</v>
      </c>
      <c r="F240" s="83" t="s">
        <v>334</v>
      </c>
      <c r="G240" s="372">
        <v>375</v>
      </c>
      <c r="H240" s="372">
        <v>375</v>
      </c>
      <c r="I240" s="626">
        <v>73.5</v>
      </c>
    </row>
    <row r="241" spans="1:9" s="383" customFormat="1" ht="19.5" customHeight="1">
      <c r="A241" s="83">
        <v>233</v>
      </c>
      <c r="B241" s="370" t="s">
        <v>681</v>
      </c>
      <c r="C241" s="446" t="s">
        <v>682</v>
      </c>
      <c r="D241" s="371" t="s">
        <v>546</v>
      </c>
      <c r="E241" s="373" t="s">
        <v>545</v>
      </c>
      <c r="F241" s="83" t="s">
        <v>334</v>
      </c>
      <c r="G241" s="372">
        <v>875</v>
      </c>
      <c r="H241" s="372">
        <v>875</v>
      </c>
      <c r="I241" s="626">
        <v>175</v>
      </c>
    </row>
    <row r="242" spans="1:9" s="383" customFormat="1" ht="19.5" customHeight="1">
      <c r="A242" s="83">
        <v>234</v>
      </c>
      <c r="B242" s="370" t="s">
        <v>853</v>
      </c>
      <c r="C242" s="446" t="s">
        <v>854</v>
      </c>
      <c r="D242" s="380" t="s">
        <v>548</v>
      </c>
      <c r="E242" s="373" t="s">
        <v>547</v>
      </c>
      <c r="F242" s="83" t="s">
        <v>334</v>
      </c>
      <c r="G242" s="372">
        <v>750</v>
      </c>
      <c r="H242" s="372">
        <v>750</v>
      </c>
      <c r="I242" s="626">
        <v>147</v>
      </c>
    </row>
    <row r="243" spans="1:9" s="383" customFormat="1" ht="19.5" customHeight="1">
      <c r="A243" s="83">
        <v>235</v>
      </c>
      <c r="B243" s="446" t="s">
        <v>550</v>
      </c>
      <c r="C243" s="370" t="s">
        <v>549</v>
      </c>
      <c r="D243" s="373" t="s">
        <v>552</v>
      </c>
      <c r="E243" s="373" t="s">
        <v>551</v>
      </c>
      <c r="F243" s="83" t="s">
        <v>334</v>
      </c>
      <c r="G243" s="372">
        <v>1875</v>
      </c>
      <c r="H243" s="372">
        <v>1875</v>
      </c>
      <c r="I243" s="626">
        <v>375</v>
      </c>
    </row>
    <row r="244" spans="1:9" s="383" customFormat="1" ht="19.5" customHeight="1">
      <c r="A244" s="83">
        <v>236</v>
      </c>
      <c r="B244" s="370" t="s">
        <v>513</v>
      </c>
      <c r="C244" s="446" t="s">
        <v>855</v>
      </c>
      <c r="D244" s="380" t="s">
        <v>554</v>
      </c>
      <c r="E244" s="373" t="s">
        <v>553</v>
      </c>
      <c r="F244" s="83" t="s">
        <v>334</v>
      </c>
      <c r="G244" s="372">
        <v>875</v>
      </c>
      <c r="H244" s="372">
        <v>875</v>
      </c>
      <c r="I244" s="626">
        <v>171.5</v>
      </c>
    </row>
    <row r="245" spans="1:9" s="383" customFormat="1" ht="19.5" customHeight="1">
      <c r="A245" s="83">
        <v>237</v>
      </c>
      <c r="B245" s="370" t="s">
        <v>856</v>
      </c>
      <c r="C245" s="446" t="s">
        <v>857</v>
      </c>
      <c r="D245" s="380" t="s">
        <v>555</v>
      </c>
      <c r="E245" s="373" t="s">
        <v>553</v>
      </c>
      <c r="F245" s="83" t="s">
        <v>334</v>
      </c>
      <c r="G245" s="372">
        <v>1750</v>
      </c>
      <c r="H245" s="372">
        <v>1750</v>
      </c>
      <c r="I245" s="626">
        <v>350</v>
      </c>
    </row>
    <row r="246" spans="1:9" s="383" customFormat="1" ht="19.5" customHeight="1">
      <c r="A246" s="83">
        <v>238</v>
      </c>
      <c r="B246" s="370" t="s">
        <v>858</v>
      </c>
      <c r="C246" s="446" t="s">
        <v>859</v>
      </c>
      <c r="D246" s="373">
        <v>43001000829</v>
      </c>
      <c r="E246" s="373" t="s">
        <v>556</v>
      </c>
      <c r="F246" s="83" t="s">
        <v>334</v>
      </c>
      <c r="G246" s="372">
        <v>375</v>
      </c>
      <c r="H246" s="372">
        <v>375</v>
      </c>
      <c r="I246" s="626">
        <v>73.5</v>
      </c>
    </row>
    <row r="247" spans="1:9" s="383" customFormat="1" ht="19.5" customHeight="1">
      <c r="A247" s="83">
        <v>239</v>
      </c>
      <c r="B247" s="370" t="s">
        <v>884</v>
      </c>
      <c r="C247" s="446" t="s">
        <v>885</v>
      </c>
      <c r="D247" s="374" t="s">
        <v>827</v>
      </c>
      <c r="E247" s="373" t="s">
        <v>557</v>
      </c>
      <c r="F247" s="83" t="s">
        <v>334</v>
      </c>
      <c r="G247" s="372">
        <v>750</v>
      </c>
      <c r="H247" s="372">
        <v>750</v>
      </c>
      <c r="I247" s="626">
        <v>147</v>
      </c>
    </row>
    <row r="248" spans="1:9" s="383" customFormat="1" ht="19.5" customHeight="1">
      <c r="A248" s="83">
        <v>240</v>
      </c>
      <c r="B248" s="370" t="s">
        <v>598</v>
      </c>
      <c r="C248" s="446" t="s">
        <v>862</v>
      </c>
      <c r="D248" s="374" t="s">
        <v>559</v>
      </c>
      <c r="E248" s="373" t="s">
        <v>557</v>
      </c>
      <c r="F248" s="83" t="s">
        <v>334</v>
      </c>
      <c r="G248" s="372">
        <v>875</v>
      </c>
      <c r="H248" s="372">
        <v>875</v>
      </c>
      <c r="I248" s="626">
        <v>171.5</v>
      </c>
    </row>
    <row r="249" spans="1:9" s="383" customFormat="1" ht="19.5" customHeight="1">
      <c r="A249" s="83">
        <v>241</v>
      </c>
      <c r="B249" s="370" t="s">
        <v>587</v>
      </c>
      <c r="C249" s="446" t="s">
        <v>864</v>
      </c>
      <c r="D249" s="374" t="s">
        <v>561</v>
      </c>
      <c r="E249" s="373" t="s">
        <v>557</v>
      </c>
      <c r="F249" s="83" t="s">
        <v>334</v>
      </c>
      <c r="G249" s="372">
        <v>875</v>
      </c>
      <c r="H249" s="372">
        <v>875</v>
      </c>
      <c r="I249" s="626">
        <v>171.5</v>
      </c>
    </row>
    <row r="250" spans="1:9" s="383" customFormat="1" ht="19.5" customHeight="1">
      <c r="A250" s="83">
        <v>242</v>
      </c>
      <c r="B250" s="370" t="s">
        <v>865</v>
      </c>
      <c r="C250" s="446" t="s">
        <v>852</v>
      </c>
      <c r="D250" s="374" t="s">
        <v>562</v>
      </c>
      <c r="E250" s="373" t="s">
        <v>557</v>
      </c>
      <c r="F250" s="83" t="s">
        <v>334</v>
      </c>
      <c r="G250" s="372">
        <v>875</v>
      </c>
      <c r="H250" s="372">
        <v>875</v>
      </c>
      <c r="I250" s="626">
        <v>171.5</v>
      </c>
    </row>
    <row r="251" spans="1:9" s="383" customFormat="1" ht="19.5" customHeight="1">
      <c r="A251" s="83">
        <v>243</v>
      </c>
      <c r="B251" s="370" t="s">
        <v>679</v>
      </c>
      <c r="C251" s="446" t="s">
        <v>866</v>
      </c>
      <c r="D251" s="374" t="s">
        <v>564</v>
      </c>
      <c r="E251" s="373" t="s">
        <v>563</v>
      </c>
      <c r="F251" s="83" t="s">
        <v>334</v>
      </c>
      <c r="G251" s="372">
        <v>875</v>
      </c>
      <c r="H251" s="372">
        <v>875</v>
      </c>
      <c r="I251" s="626">
        <v>171.5</v>
      </c>
    </row>
    <row r="252" spans="1:9" s="383" customFormat="1" ht="19.5" customHeight="1">
      <c r="A252" s="83">
        <v>244</v>
      </c>
      <c r="B252" s="381" t="s">
        <v>867</v>
      </c>
      <c r="C252" s="446" t="s">
        <v>868</v>
      </c>
      <c r="D252" s="381" t="s">
        <v>566</v>
      </c>
      <c r="E252" s="376" t="s">
        <v>565</v>
      </c>
      <c r="F252" s="83" t="s">
        <v>334</v>
      </c>
      <c r="G252" s="378">
        <v>875</v>
      </c>
      <c r="H252" s="378">
        <v>875</v>
      </c>
      <c r="I252" s="626">
        <v>171.5</v>
      </c>
    </row>
    <row r="253" spans="1:9" s="383" customFormat="1" ht="19.5" customHeight="1">
      <c r="A253" s="83">
        <v>245</v>
      </c>
      <c r="B253" s="381" t="s">
        <v>518</v>
      </c>
      <c r="C253" s="446" t="s">
        <v>869</v>
      </c>
      <c r="D253" s="381" t="s">
        <v>568</v>
      </c>
      <c r="E253" s="376" t="s">
        <v>567</v>
      </c>
      <c r="F253" s="83" t="s">
        <v>334</v>
      </c>
      <c r="G253" s="378">
        <v>1250</v>
      </c>
      <c r="H253" s="378">
        <v>1250</v>
      </c>
      <c r="I253" s="626">
        <v>245</v>
      </c>
    </row>
    <row r="254" spans="1:9" s="383" customFormat="1" ht="19.5" customHeight="1">
      <c r="A254" s="83">
        <v>246</v>
      </c>
      <c r="B254" s="381" t="s">
        <v>887</v>
      </c>
      <c r="C254" s="446" t="s">
        <v>888</v>
      </c>
      <c r="D254" s="381" t="s">
        <v>831</v>
      </c>
      <c r="E254" s="376" t="s">
        <v>830</v>
      </c>
      <c r="F254" s="83" t="s">
        <v>334</v>
      </c>
      <c r="G254" s="378">
        <v>1875</v>
      </c>
      <c r="H254" s="378">
        <v>1875</v>
      </c>
      <c r="I254" s="626">
        <v>0</v>
      </c>
    </row>
    <row r="255" spans="1:9" s="383" customFormat="1" ht="19.5" customHeight="1">
      <c r="A255" s="83">
        <v>247</v>
      </c>
      <c r="B255" s="370" t="s">
        <v>843</v>
      </c>
      <c r="C255" s="446" t="s">
        <v>886</v>
      </c>
      <c r="D255" s="374" t="s">
        <v>829</v>
      </c>
      <c r="E255" s="373" t="s">
        <v>828</v>
      </c>
      <c r="F255" s="83" t="s">
        <v>334</v>
      </c>
      <c r="G255" s="372">
        <v>500</v>
      </c>
      <c r="H255" s="372">
        <v>500</v>
      </c>
      <c r="I255" s="626">
        <v>98</v>
      </c>
    </row>
    <row r="256" spans="1:9" s="383" customFormat="1" ht="19.5" customHeight="1">
      <c r="A256" s="83">
        <v>248</v>
      </c>
      <c r="B256" s="370" t="s">
        <v>872</v>
      </c>
      <c r="C256" s="446" t="s">
        <v>873</v>
      </c>
      <c r="D256" s="374" t="s">
        <v>572</v>
      </c>
      <c r="E256" s="373" t="s">
        <v>571</v>
      </c>
      <c r="F256" s="83" t="s">
        <v>334</v>
      </c>
      <c r="G256" s="372">
        <v>1812.5</v>
      </c>
      <c r="H256" s="372">
        <v>1812.5</v>
      </c>
      <c r="I256" s="626">
        <v>355.25</v>
      </c>
    </row>
    <row r="257" spans="1:9" s="383" customFormat="1" ht="19.5" customHeight="1">
      <c r="A257" s="83">
        <v>249</v>
      </c>
      <c r="B257" s="370" t="s">
        <v>874</v>
      </c>
      <c r="C257" s="446" t="s">
        <v>875</v>
      </c>
      <c r="D257" s="374" t="s">
        <v>573</v>
      </c>
      <c r="E257" s="373" t="s">
        <v>571</v>
      </c>
      <c r="F257" s="83" t="s">
        <v>334</v>
      </c>
      <c r="G257" s="372">
        <v>875</v>
      </c>
      <c r="H257" s="372">
        <v>875</v>
      </c>
      <c r="I257" s="626">
        <v>171.5</v>
      </c>
    </row>
    <row r="258" spans="1:9" s="383" customFormat="1" ht="19.5" customHeight="1">
      <c r="A258" s="83">
        <v>250</v>
      </c>
      <c r="B258" s="370" t="s">
        <v>513</v>
      </c>
      <c r="C258" s="446" t="s">
        <v>876</v>
      </c>
      <c r="D258" s="374" t="s">
        <v>574</v>
      </c>
      <c r="E258" s="373" t="s">
        <v>571</v>
      </c>
      <c r="F258" s="83" t="s">
        <v>334</v>
      </c>
      <c r="G258" s="372">
        <v>500</v>
      </c>
      <c r="H258" s="372">
        <v>500</v>
      </c>
      <c r="I258" s="626">
        <v>98</v>
      </c>
    </row>
    <row r="259" spans="1:9" s="383" customFormat="1" ht="19.5" customHeight="1">
      <c r="A259" s="83">
        <v>251</v>
      </c>
      <c r="B259" s="382" t="s">
        <v>879</v>
      </c>
      <c r="C259" s="446" t="s">
        <v>880</v>
      </c>
      <c r="D259" s="374" t="s">
        <v>576</v>
      </c>
      <c r="E259" s="373" t="s">
        <v>571</v>
      </c>
      <c r="F259" s="83" t="s">
        <v>334</v>
      </c>
      <c r="G259" s="372">
        <v>875</v>
      </c>
      <c r="H259" s="372">
        <v>875</v>
      </c>
      <c r="I259" s="626">
        <v>171.5</v>
      </c>
    </row>
    <row r="260" spans="1:9" s="383" customFormat="1" ht="19.5" customHeight="1">
      <c r="A260" s="83">
        <v>252</v>
      </c>
      <c r="B260" s="382" t="s">
        <v>882</v>
      </c>
      <c r="C260" s="446" t="s">
        <v>883</v>
      </c>
      <c r="D260" s="374" t="s">
        <v>578</v>
      </c>
      <c r="E260" s="373" t="s">
        <v>571</v>
      </c>
      <c r="F260" s="83" t="s">
        <v>334</v>
      </c>
      <c r="G260" s="372">
        <v>1000</v>
      </c>
      <c r="H260" s="372">
        <v>1000</v>
      </c>
      <c r="I260" s="626">
        <v>196</v>
      </c>
    </row>
    <row r="261" spans="1:9" s="383" customFormat="1" ht="19.5" customHeight="1">
      <c r="A261" s="83">
        <v>253</v>
      </c>
      <c r="B261" s="370" t="s">
        <v>587</v>
      </c>
      <c r="C261" s="446" t="s">
        <v>881</v>
      </c>
      <c r="D261" s="369" t="s">
        <v>577</v>
      </c>
      <c r="E261" s="373" t="s">
        <v>571</v>
      </c>
      <c r="F261" s="83" t="s">
        <v>334</v>
      </c>
      <c r="G261" s="372">
        <v>600</v>
      </c>
      <c r="H261" s="372">
        <v>600</v>
      </c>
      <c r="I261" s="626">
        <v>0</v>
      </c>
    </row>
    <row r="262" spans="1:9" s="383" customFormat="1" ht="19.5" customHeight="1">
      <c r="A262" s="83">
        <v>254</v>
      </c>
      <c r="B262" s="370" t="s">
        <v>587</v>
      </c>
      <c r="C262" s="446" t="s">
        <v>881</v>
      </c>
      <c r="D262" s="369" t="s">
        <v>577</v>
      </c>
      <c r="E262" s="373" t="s">
        <v>571</v>
      </c>
      <c r="F262" s="83" t="s">
        <v>0</v>
      </c>
      <c r="G262" s="372">
        <v>892.86</v>
      </c>
      <c r="H262" s="372">
        <v>892.86</v>
      </c>
      <c r="I262" s="626">
        <v>175.00056000000001</v>
      </c>
    </row>
    <row r="263" spans="1:9" s="383" customFormat="1" ht="19.5" customHeight="1">
      <c r="A263" s="83">
        <v>255</v>
      </c>
      <c r="B263" s="370" t="s">
        <v>587</v>
      </c>
      <c r="C263" s="446" t="s">
        <v>881</v>
      </c>
      <c r="D263" s="369" t="s">
        <v>577</v>
      </c>
      <c r="E263" s="373" t="s">
        <v>571</v>
      </c>
      <c r="F263" s="83" t="s">
        <v>334</v>
      </c>
      <c r="G263" s="372">
        <v>0</v>
      </c>
      <c r="H263" s="372">
        <v>470.4</v>
      </c>
      <c r="I263" s="626">
        <v>175.00056000000001</v>
      </c>
    </row>
    <row r="264" spans="1:9" s="383" customFormat="1" ht="19.5" customHeight="1">
      <c r="A264" s="83">
        <v>256</v>
      </c>
      <c r="B264" s="446" t="s">
        <v>513</v>
      </c>
      <c r="C264" s="370" t="s">
        <v>670</v>
      </c>
      <c r="D264" s="371" t="s">
        <v>515</v>
      </c>
      <c r="E264" s="373" t="s">
        <v>514</v>
      </c>
      <c r="F264" s="83" t="s">
        <v>334</v>
      </c>
      <c r="G264" s="372">
        <v>2000</v>
      </c>
      <c r="H264" s="372">
        <v>2000</v>
      </c>
      <c r="I264" s="374">
        <f>(G264)*0.2</f>
        <v>400</v>
      </c>
    </row>
    <row r="265" spans="1:9" s="383" customFormat="1" ht="19.5" customHeight="1">
      <c r="A265" s="83">
        <v>257</v>
      </c>
      <c r="B265" s="446" t="s">
        <v>671</v>
      </c>
      <c r="C265" s="370" t="s">
        <v>670</v>
      </c>
      <c r="D265" s="371" t="s">
        <v>517</v>
      </c>
      <c r="E265" s="373" t="s">
        <v>516</v>
      </c>
      <c r="F265" s="83" t="s">
        <v>334</v>
      </c>
      <c r="G265" s="372">
        <v>1250</v>
      </c>
      <c r="H265" s="372">
        <v>1250</v>
      </c>
      <c r="I265" s="374">
        <f t="shared" ref="I265:I300" si="0">(G265)*0.2</f>
        <v>250</v>
      </c>
    </row>
    <row r="266" spans="1:9" s="383" customFormat="1" ht="19.5" customHeight="1">
      <c r="A266" s="83">
        <v>258</v>
      </c>
      <c r="B266" s="446" t="s">
        <v>518</v>
      </c>
      <c r="C266" s="370" t="s">
        <v>672</v>
      </c>
      <c r="D266" s="371" t="s">
        <v>520</v>
      </c>
      <c r="E266" s="373" t="s">
        <v>519</v>
      </c>
      <c r="F266" s="83" t="s">
        <v>334</v>
      </c>
      <c r="G266" s="372">
        <v>800</v>
      </c>
      <c r="H266" s="372">
        <v>800</v>
      </c>
      <c r="I266" s="374">
        <f t="shared" si="0"/>
        <v>160</v>
      </c>
    </row>
    <row r="267" spans="1:9" s="383" customFormat="1" ht="19.5" customHeight="1">
      <c r="A267" s="83">
        <v>259</v>
      </c>
      <c r="B267" s="446" t="s">
        <v>674</v>
      </c>
      <c r="C267" s="370" t="s">
        <v>673</v>
      </c>
      <c r="D267" s="371" t="s">
        <v>522</v>
      </c>
      <c r="E267" s="373" t="s">
        <v>521</v>
      </c>
      <c r="F267" s="83" t="s">
        <v>334</v>
      </c>
      <c r="G267" s="372">
        <v>2125</v>
      </c>
      <c r="H267" s="372">
        <v>2125</v>
      </c>
      <c r="I267" s="374">
        <f t="shared" si="0"/>
        <v>425</v>
      </c>
    </row>
    <row r="268" spans="1:9" s="383" customFormat="1" ht="19.5" customHeight="1">
      <c r="A268" s="83">
        <v>260</v>
      </c>
      <c r="B268" s="446" t="s">
        <v>676</v>
      </c>
      <c r="C268" s="370" t="s">
        <v>675</v>
      </c>
      <c r="D268" s="371" t="s">
        <v>524</v>
      </c>
      <c r="E268" s="373" t="s">
        <v>523</v>
      </c>
      <c r="F268" s="83" t="s">
        <v>334</v>
      </c>
      <c r="G268" s="372">
        <v>1000</v>
      </c>
      <c r="H268" s="372">
        <v>1000</v>
      </c>
      <c r="I268" s="374">
        <f t="shared" si="0"/>
        <v>200</v>
      </c>
    </row>
    <row r="269" spans="1:9" s="383" customFormat="1" ht="19.5" customHeight="1">
      <c r="A269" s="83">
        <v>261</v>
      </c>
      <c r="B269" s="370" t="s">
        <v>678</v>
      </c>
      <c r="C269" s="446" t="s">
        <v>832</v>
      </c>
      <c r="D269" s="374" t="s">
        <v>525</v>
      </c>
      <c r="E269" s="373" t="s">
        <v>516</v>
      </c>
      <c r="F269" s="83" t="s">
        <v>334</v>
      </c>
      <c r="G269" s="372">
        <v>2500</v>
      </c>
      <c r="H269" s="372">
        <v>2500</v>
      </c>
      <c r="I269" s="374">
        <f t="shared" si="0"/>
        <v>500</v>
      </c>
    </row>
    <row r="270" spans="1:9" s="383" customFormat="1" ht="19.5" customHeight="1">
      <c r="A270" s="83">
        <v>262</v>
      </c>
      <c r="B270" s="370" t="s">
        <v>833</v>
      </c>
      <c r="C270" s="446" t="s">
        <v>834</v>
      </c>
      <c r="D270" s="374" t="s">
        <v>527</v>
      </c>
      <c r="E270" s="373" t="s">
        <v>516</v>
      </c>
      <c r="F270" s="83" t="s">
        <v>334</v>
      </c>
      <c r="G270" s="372">
        <f>687.5+500</f>
        <v>1187.5</v>
      </c>
      <c r="H270" s="372">
        <f>687.5+500</f>
        <v>1187.5</v>
      </c>
      <c r="I270" s="374">
        <f t="shared" si="0"/>
        <v>237.5</v>
      </c>
    </row>
    <row r="271" spans="1:9" s="383" customFormat="1" ht="19.5" customHeight="1">
      <c r="A271" s="83">
        <v>263</v>
      </c>
      <c r="B271" s="370" t="s">
        <v>835</v>
      </c>
      <c r="C271" s="446" t="s">
        <v>836</v>
      </c>
      <c r="D271" s="374" t="s">
        <v>528</v>
      </c>
      <c r="E271" s="373" t="s">
        <v>516</v>
      </c>
      <c r="F271" s="83" t="s">
        <v>334</v>
      </c>
      <c r="G271" s="372">
        <v>375</v>
      </c>
      <c r="H271" s="372">
        <v>375</v>
      </c>
      <c r="I271" s="374">
        <f t="shared" si="0"/>
        <v>75</v>
      </c>
    </row>
    <row r="272" spans="1:9" s="383" customFormat="1" ht="19.5" customHeight="1">
      <c r="A272" s="83">
        <v>264</v>
      </c>
      <c r="B272" s="370" t="s">
        <v>837</v>
      </c>
      <c r="C272" s="446" t="s">
        <v>838</v>
      </c>
      <c r="D272" s="374" t="s">
        <v>530</v>
      </c>
      <c r="E272" s="373" t="s">
        <v>529</v>
      </c>
      <c r="F272" s="83" t="s">
        <v>334</v>
      </c>
      <c r="G272" s="372">
        <v>156.84</v>
      </c>
      <c r="H272" s="372">
        <v>156.84</v>
      </c>
      <c r="I272" s="374">
        <f t="shared" si="0"/>
        <v>31.368000000000002</v>
      </c>
    </row>
    <row r="273" spans="1:9" s="383" customFormat="1" ht="19.5" customHeight="1">
      <c r="A273" s="83">
        <v>265</v>
      </c>
      <c r="B273" s="370" t="s">
        <v>839</v>
      </c>
      <c r="C273" s="446" t="s">
        <v>840</v>
      </c>
      <c r="D273" s="374" t="s">
        <v>531</v>
      </c>
      <c r="E273" s="373" t="s">
        <v>516</v>
      </c>
      <c r="F273" s="83" t="s">
        <v>334</v>
      </c>
      <c r="G273" s="372">
        <v>462.5</v>
      </c>
      <c r="H273" s="372">
        <v>462.5</v>
      </c>
      <c r="I273" s="374">
        <f t="shared" si="0"/>
        <v>92.5</v>
      </c>
    </row>
    <row r="274" spans="1:9" s="383" customFormat="1" ht="19.5" customHeight="1">
      <c r="A274" s="83">
        <v>266</v>
      </c>
      <c r="B274" s="370" t="s">
        <v>841</v>
      </c>
      <c r="C274" s="446" t="s">
        <v>842</v>
      </c>
      <c r="D274" s="375">
        <v>54001012507</v>
      </c>
      <c r="E274" s="373" t="s">
        <v>516</v>
      </c>
      <c r="F274" s="83" t="s">
        <v>334</v>
      </c>
      <c r="G274" s="372">
        <v>625</v>
      </c>
      <c r="H274" s="372">
        <v>625</v>
      </c>
      <c r="I274" s="374">
        <f>(G274)*0.2</f>
        <v>125</v>
      </c>
    </row>
    <row r="275" spans="1:9" s="383" customFormat="1" ht="19.5" customHeight="1">
      <c r="A275" s="83">
        <v>267</v>
      </c>
      <c r="B275" s="376" t="s">
        <v>843</v>
      </c>
      <c r="C275" s="446" t="s">
        <v>844</v>
      </c>
      <c r="D275" s="377" t="s">
        <v>532</v>
      </c>
      <c r="E275" s="376" t="s">
        <v>516</v>
      </c>
      <c r="F275" s="83" t="s">
        <v>334</v>
      </c>
      <c r="G275" s="378">
        <v>687.5</v>
      </c>
      <c r="H275" s="378">
        <v>687.5</v>
      </c>
      <c r="I275" s="377">
        <f>(G275)*0.2</f>
        <v>137.5</v>
      </c>
    </row>
    <row r="276" spans="1:9" s="383" customFormat="1" ht="19.5" customHeight="1">
      <c r="A276" s="83">
        <v>268</v>
      </c>
      <c r="B276" s="446" t="s">
        <v>678</v>
      </c>
      <c r="C276" s="370" t="s">
        <v>677</v>
      </c>
      <c r="D276" s="451" t="s">
        <v>538</v>
      </c>
      <c r="E276" s="379" t="s">
        <v>537</v>
      </c>
      <c r="F276" s="83" t="s">
        <v>334</v>
      </c>
      <c r="G276" s="372">
        <v>1250</v>
      </c>
      <c r="H276" s="372">
        <v>1250</v>
      </c>
      <c r="I276" s="374">
        <f>(G276)*0.2</f>
        <v>250</v>
      </c>
    </row>
    <row r="277" spans="1:9" s="383" customFormat="1" ht="19.5" customHeight="1">
      <c r="A277" s="83">
        <v>269</v>
      </c>
      <c r="B277" s="370" t="s">
        <v>598</v>
      </c>
      <c r="C277" s="446" t="s">
        <v>599</v>
      </c>
      <c r="D277" s="377" t="s">
        <v>536</v>
      </c>
      <c r="E277" s="373" t="s">
        <v>535</v>
      </c>
      <c r="F277" s="83" t="s">
        <v>334</v>
      </c>
      <c r="G277" s="372">
        <v>812.5</v>
      </c>
      <c r="H277" s="372">
        <v>812.5</v>
      </c>
      <c r="I277" s="374">
        <f>(G277)*0.2</f>
        <v>162.5</v>
      </c>
    </row>
    <row r="278" spans="1:9" s="383" customFormat="1" ht="19.5" customHeight="1">
      <c r="A278" s="83">
        <v>270</v>
      </c>
      <c r="B278" s="446" t="s">
        <v>676</v>
      </c>
      <c r="C278" s="370" t="s">
        <v>680</v>
      </c>
      <c r="D278" s="380" t="s">
        <v>542</v>
      </c>
      <c r="E278" s="373" t="s">
        <v>541</v>
      </c>
      <c r="F278" s="83" t="s">
        <v>334</v>
      </c>
      <c r="G278" s="372">
        <v>1000</v>
      </c>
      <c r="H278" s="372">
        <v>1000</v>
      </c>
      <c r="I278" s="374">
        <f>(G278)*0.2</f>
        <v>200</v>
      </c>
    </row>
    <row r="279" spans="1:9" s="383" customFormat="1" ht="19.5" customHeight="1">
      <c r="A279" s="83">
        <v>271</v>
      </c>
      <c r="B279" s="370" t="s">
        <v>849</v>
      </c>
      <c r="C279" s="446" t="s">
        <v>850</v>
      </c>
      <c r="D279" s="380" t="s">
        <v>540</v>
      </c>
      <c r="E279" s="373" t="s">
        <v>539</v>
      </c>
      <c r="F279" s="83" t="s">
        <v>334</v>
      </c>
      <c r="G279" s="372">
        <v>1625</v>
      </c>
      <c r="H279" s="372">
        <v>1625</v>
      </c>
      <c r="I279" s="374">
        <f t="shared" si="0"/>
        <v>325</v>
      </c>
    </row>
    <row r="280" spans="1:9" s="383" customFormat="1" ht="19.5" customHeight="1">
      <c r="A280" s="83">
        <v>272</v>
      </c>
      <c r="B280" s="370" t="s">
        <v>851</v>
      </c>
      <c r="C280" s="446" t="s">
        <v>852</v>
      </c>
      <c r="D280" s="380" t="s">
        <v>544</v>
      </c>
      <c r="E280" s="373" t="s">
        <v>543</v>
      </c>
      <c r="F280" s="83" t="s">
        <v>334</v>
      </c>
      <c r="G280" s="372">
        <v>375</v>
      </c>
      <c r="H280" s="372">
        <v>375</v>
      </c>
      <c r="I280" s="374">
        <f>(G280)*0.2</f>
        <v>75</v>
      </c>
    </row>
    <row r="281" spans="1:9" s="383" customFormat="1" ht="19.5" customHeight="1">
      <c r="A281" s="83">
        <v>273</v>
      </c>
      <c r="B281" s="370" t="s">
        <v>681</v>
      </c>
      <c r="C281" s="446" t="s">
        <v>682</v>
      </c>
      <c r="D281" s="371" t="s">
        <v>546</v>
      </c>
      <c r="E281" s="373" t="s">
        <v>545</v>
      </c>
      <c r="F281" s="83" t="s">
        <v>334</v>
      </c>
      <c r="G281" s="372">
        <v>875</v>
      </c>
      <c r="H281" s="372">
        <v>875</v>
      </c>
      <c r="I281" s="374">
        <f t="shared" si="0"/>
        <v>175</v>
      </c>
    </row>
    <row r="282" spans="1:9" s="383" customFormat="1" ht="19.5" customHeight="1">
      <c r="A282" s="83">
        <v>274</v>
      </c>
      <c r="B282" s="370" t="s">
        <v>853</v>
      </c>
      <c r="C282" s="446" t="s">
        <v>854</v>
      </c>
      <c r="D282" s="380" t="s">
        <v>548</v>
      </c>
      <c r="E282" s="373" t="s">
        <v>547</v>
      </c>
      <c r="F282" s="83" t="s">
        <v>334</v>
      </c>
      <c r="G282" s="372">
        <v>750</v>
      </c>
      <c r="H282" s="372">
        <v>750</v>
      </c>
      <c r="I282" s="374">
        <f t="shared" si="0"/>
        <v>150</v>
      </c>
    </row>
    <row r="283" spans="1:9" s="383" customFormat="1" ht="19.5" customHeight="1">
      <c r="A283" s="83">
        <v>275</v>
      </c>
      <c r="B283" s="446" t="s">
        <v>550</v>
      </c>
      <c r="C283" s="370" t="s">
        <v>549</v>
      </c>
      <c r="D283" s="373" t="s">
        <v>552</v>
      </c>
      <c r="E283" s="373" t="s">
        <v>551</v>
      </c>
      <c r="F283" s="83" t="s">
        <v>334</v>
      </c>
      <c r="G283" s="372">
        <v>1875</v>
      </c>
      <c r="H283" s="372">
        <v>1875</v>
      </c>
      <c r="I283" s="374">
        <f t="shared" si="0"/>
        <v>375</v>
      </c>
    </row>
    <row r="284" spans="1:9" s="383" customFormat="1" ht="19.5" customHeight="1">
      <c r="A284" s="83">
        <v>276</v>
      </c>
      <c r="B284" s="370" t="s">
        <v>513</v>
      </c>
      <c r="C284" s="446" t="s">
        <v>855</v>
      </c>
      <c r="D284" s="380" t="s">
        <v>554</v>
      </c>
      <c r="E284" s="373" t="s">
        <v>553</v>
      </c>
      <c r="F284" s="83" t="s">
        <v>334</v>
      </c>
      <c r="G284" s="372">
        <v>875</v>
      </c>
      <c r="H284" s="372">
        <v>875</v>
      </c>
      <c r="I284" s="374">
        <f t="shared" si="0"/>
        <v>175</v>
      </c>
    </row>
    <row r="285" spans="1:9" s="383" customFormat="1" ht="19.5" customHeight="1">
      <c r="A285" s="83">
        <v>277</v>
      </c>
      <c r="B285" s="370" t="s">
        <v>856</v>
      </c>
      <c r="C285" s="446" t="s">
        <v>857</v>
      </c>
      <c r="D285" s="380" t="s">
        <v>555</v>
      </c>
      <c r="E285" s="373" t="s">
        <v>553</v>
      </c>
      <c r="F285" s="83" t="s">
        <v>334</v>
      </c>
      <c r="G285" s="372">
        <v>1750</v>
      </c>
      <c r="H285" s="372">
        <v>1750</v>
      </c>
      <c r="I285" s="374">
        <f t="shared" si="0"/>
        <v>350</v>
      </c>
    </row>
    <row r="286" spans="1:9" s="383" customFormat="1" ht="19.5" customHeight="1">
      <c r="A286" s="83">
        <v>278</v>
      </c>
      <c r="B286" s="370" t="s">
        <v>858</v>
      </c>
      <c r="C286" s="446" t="s">
        <v>859</v>
      </c>
      <c r="D286" s="373">
        <v>43001000829</v>
      </c>
      <c r="E286" s="373" t="s">
        <v>556</v>
      </c>
      <c r="F286" s="83" t="s">
        <v>334</v>
      </c>
      <c r="G286" s="372">
        <v>375</v>
      </c>
      <c r="H286" s="372">
        <v>375</v>
      </c>
      <c r="I286" s="374">
        <f t="shared" si="0"/>
        <v>75</v>
      </c>
    </row>
    <row r="287" spans="1:9" s="383" customFormat="1" ht="19.5" customHeight="1">
      <c r="A287" s="83">
        <v>279</v>
      </c>
      <c r="B287" s="370" t="s">
        <v>884</v>
      </c>
      <c r="C287" s="446" t="s">
        <v>885</v>
      </c>
      <c r="D287" s="374" t="s">
        <v>827</v>
      </c>
      <c r="E287" s="373" t="s">
        <v>557</v>
      </c>
      <c r="F287" s="83" t="s">
        <v>334</v>
      </c>
      <c r="G287" s="372">
        <v>750</v>
      </c>
      <c r="H287" s="372">
        <v>750</v>
      </c>
      <c r="I287" s="374">
        <f t="shared" si="0"/>
        <v>150</v>
      </c>
    </row>
    <row r="288" spans="1:9" s="383" customFormat="1" ht="19.5" customHeight="1">
      <c r="A288" s="83">
        <v>280</v>
      </c>
      <c r="B288" s="370" t="s">
        <v>598</v>
      </c>
      <c r="C288" s="446" t="s">
        <v>862</v>
      </c>
      <c r="D288" s="374" t="s">
        <v>559</v>
      </c>
      <c r="E288" s="373" t="s">
        <v>557</v>
      </c>
      <c r="F288" s="83" t="s">
        <v>334</v>
      </c>
      <c r="G288" s="372">
        <v>875</v>
      </c>
      <c r="H288" s="372">
        <v>875</v>
      </c>
      <c r="I288" s="374">
        <f t="shared" si="0"/>
        <v>175</v>
      </c>
    </row>
    <row r="289" spans="1:9" s="383" customFormat="1" ht="19.5" customHeight="1">
      <c r="A289" s="83">
        <v>281</v>
      </c>
      <c r="B289" s="370" t="s">
        <v>587</v>
      </c>
      <c r="C289" s="446" t="s">
        <v>864</v>
      </c>
      <c r="D289" s="374" t="s">
        <v>561</v>
      </c>
      <c r="E289" s="373" t="s">
        <v>557</v>
      </c>
      <c r="F289" s="83" t="s">
        <v>334</v>
      </c>
      <c r="G289" s="372">
        <v>875</v>
      </c>
      <c r="H289" s="372">
        <v>875</v>
      </c>
      <c r="I289" s="374">
        <f>(G289)*0.2</f>
        <v>175</v>
      </c>
    </row>
    <row r="290" spans="1:9" s="383" customFormat="1" ht="19.5" customHeight="1">
      <c r="A290" s="83">
        <v>282</v>
      </c>
      <c r="B290" s="370" t="s">
        <v>865</v>
      </c>
      <c r="C290" s="446" t="s">
        <v>852</v>
      </c>
      <c r="D290" s="374" t="s">
        <v>562</v>
      </c>
      <c r="E290" s="373" t="s">
        <v>557</v>
      </c>
      <c r="F290" s="83" t="s">
        <v>334</v>
      </c>
      <c r="G290" s="372">
        <v>875</v>
      </c>
      <c r="H290" s="372">
        <v>875</v>
      </c>
      <c r="I290" s="374">
        <f>(G290)*0.2</f>
        <v>175</v>
      </c>
    </row>
    <row r="291" spans="1:9" s="383" customFormat="1" ht="19.5" customHeight="1">
      <c r="A291" s="83">
        <v>283</v>
      </c>
      <c r="B291" s="370" t="s">
        <v>679</v>
      </c>
      <c r="C291" s="446" t="s">
        <v>866</v>
      </c>
      <c r="D291" s="374" t="s">
        <v>564</v>
      </c>
      <c r="E291" s="373" t="s">
        <v>563</v>
      </c>
      <c r="F291" s="83" t="s">
        <v>334</v>
      </c>
      <c r="G291" s="372">
        <v>875</v>
      </c>
      <c r="H291" s="372">
        <v>875</v>
      </c>
      <c r="I291" s="374">
        <f t="shared" si="0"/>
        <v>175</v>
      </c>
    </row>
    <row r="292" spans="1:9" s="383" customFormat="1" ht="19.5" customHeight="1">
      <c r="A292" s="83">
        <v>284</v>
      </c>
      <c r="B292" s="381" t="s">
        <v>867</v>
      </c>
      <c r="C292" s="446" t="s">
        <v>868</v>
      </c>
      <c r="D292" s="381" t="s">
        <v>566</v>
      </c>
      <c r="E292" s="376" t="s">
        <v>565</v>
      </c>
      <c r="F292" s="83" t="s">
        <v>334</v>
      </c>
      <c r="G292" s="378">
        <v>875</v>
      </c>
      <c r="H292" s="378">
        <v>875</v>
      </c>
      <c r="I292" s="377">
        <f t="shared" si="0"/>
        <v>175</v>
      </c>
    </row>
    <row r="293" spans="1:9" s="383" customFormat="1" ht="19.5" customHeight="1">
      <c r="A293" s="83">
        <v>285</v>
      </c>
      <c r="B293" s="381" t="s">
        <v>518</v>
      </c>
      <c r="C293" s="446" t="s">
        <v>869</v>
      </c>
      <c r="D293" s="381" t="s">
        <v>568</v>
      </c>
      <c r="E293" s="376" t="s">
        <v>567</v>
      </c>
      <c r="F293" s="83" t="s">
        <v>334</v>
      </c>
      <c r="G293" s="378">
        <v>1250</v>
      </c>
      <c r="H293" s="378">
        <v>1250</v>
      </c>
      <c r="I293" s="377">
        <f>(G293)*0.2</f>
        <v>250</v>
      </c>
    </row>
    <row r="294" spans="1:9" s="383" customFormat="1" ht="19.5" customHeight="1">
      <c r="A294" s="83">
        <v>286</v>
      </c>
      <c r="B294" s="381" t="s">
        <v>887</v>
      </c>
      <c r="C294" s="446" t="s">
        <v>888</v>
      </c>
      <c r="D294" s="381" t="s">
        <v>831</v>
      </c>
      <c r="E294" s="376" t="s">
        <v>830</v>
      </c>
      <c r="F294" s="83" t="s">
        <v>334</v>
      </c>
      <c r="G294" s="378">
        <v>1875</v>
      </c>
      <c r="H294" s="378">
        <v>1875</v>
      </c>
      <c r="I294" s="377">
        <v>0</v>
      </c>
    </row>
    <row r="295" spans="1:9" s="383" customFormat="1" ht="19.5" customHeight="1">
      <c r="A295" s="83">
        <v>287</v>
      </c>
      <c r="B295" s="370" t="s">
        <v>843</v>
      </c>
      <c r="C295" s="446" t="s">
        <v>886</v>
      </c>
      <c r="D295" s="374" t="s">
        <v>829</v>
      </c>
      <c r="E295" s="373" t="s">
        <v>828</v>
      </c>
      <c r="F295" s="83" t="s">
        <v>334</v>
      </c>
      <c r="G295" s="372">
        <v>500</v>
      </c>
      <c r="H295" s="372">
        <v>500</v>
      </c>
      <c r="I295" s="374">
        <f>(G295)*0.2</f>
        <v>100</v>
      </c>
    </row>
    <row r="296" spans="1:9" s="383" customFormat="1" ht="19.5" customHeight="1">
      <c r="A296" s="83">
        <v>288</v>
      </c>
      <c r="B296" s="370" t="s">
        <v>872</v>
      </c>
      <c r="C296" s="446" t="s">
        <v>873</v>
      </c>
      <c r="D296" s="374" t="s">
        <v>572</v>
      </c>
      <c r="E296" s="373" t="s">
        <v>571</v>
      </c>
      <c r="F296" s="83" t="s">
        <v>334</v>
      </c>
      <c r="G296" s="372">
        <v>1812.5</v>
      </c>
      <c r="H296" s="372">
        <v>1812.5</v>
      </c>
      <c r="I296" s="374">
        <f t="shared" si="0"/>
        <v>362.5</v>
      </c>
    </row>
    <row r="297" spans="1:9" s="383" customFormat="1" ht="19.5" customHeight="1">
      <c r="A297" s="83">
        <v>289</v>
      </c>
      <c r="B297" s="370" t="s">
        <v>874</v>
      </c>
      <c r="C297" s="446" t="s">
        <v>875</v>
      </c>
      <c r="D297" s="374" t="s">
        <v>573</v>
      </c>
      <c r="E297" s="373" t="s">
        <v>571</v>
      </c>
      <c r="F297" s="83" t="s">
        <v>334</v>
      </c>
      <c r="G297" s="372">
        <v>875</v>
      </c>
      <c r="H297" s="372">
        <v>875</v>
      </c>
      <c r="I297" s="374">
        <f t="shared" si="0"/>
        <v>175</v>
      </c>
    </row>
    <row r="298" spans="1:9" s="383" customFormat="1" ht="19.5" customHeight="1">
      <c r="A298" s="83">
        <v>290</v>
      </c>
      <c r="B298" s="370" t="s">
        <v>513</v>
      </c>
      <c r="C298" s="446" t="s">
        <v>876</v>
      </c>
      <c r="D298" s="374" t="s">
        <v>574</v>
      </c>
      <c r="E298" s="373" t="s">
        <v>571</v>
      </c>
      <c r="F298" s="83" t="s">
        <v>334</v>
      </c>
      <c r="G298" s="372">
        <v>500</v>
      </c>
      <c r="H298" s="372">
        <v>500</v>
      </c>
      <c r="I298" s="374">
        <f t="shared" si="0"/>
        <v>100</v>
      </c>
    </row>
    <row r="299" spans="1:9" s="383" customFormat="1" ht="19.5" customHeight="1">
      <c r="A299" s="83">
        <v>291</v>
      </c>
      <c r="B299" s="382" t="s">
        <v>879</v>
      </c>
      <c r="C299" s="446" t="s">
        <v>880</v>
      </c>
      <c r="D299" s="374" t="s">
        <v>576</v>
      </c>
      <c r="E299" s="373" t="s">
        <v>571</v>
      </c>
      <c r="F299" s="83" t="s">
        <v>334</v>
      </c>
      <c r="G299" s="372">
        <v>875</v>
      </c>
      <c r="H299" s="372">
        <v>875</v>
      </c>
      <c r="I299" s="374">
        <f t="shared" si="0"/>
        <v>175</v>
      </c>
    </row>
    <row r="300" spans="1:9" s="383" customFormat="1" ht="19.5" customHeight="1">
      <c r="A300" s="83">
        <v>292</v>
      </c>
      <c r="B300" s="382" t="s">
        <v>882</v>
      </c>
      <c r="C300" s="446" t="s">
        <v>883</v>
      </c>
      <c r="D300" s="374" t="s">
        <v>578</v>
      </c>
      <c r="E300" s="373" t="s">
        <v>571</v>
      </c>
      <c r="F300" s="83" t="s">
        <v>334</v>
      </c>
      <c r="G300" s="372">
        <v>1000</v>
      </c>
      <c r="H300" s="372">
        <v>1000</v>
      </c>
      <c r="I300" s="374">
        <f t="shared" si="0"/>
        <v>200</v>
      </c>
    </row>
    <row r="301" spans="1:9" s="383" customFormat="1" ht="19.5" customHeight="1">
      <c r="A301" s="83">
        <v>293</v>
      </c>
      <c r="B301" s="370" t="s">
        <v>587</v>
      </c>
      <c r="C301" s="446" t="s">
        <v>881</v>
      </c>
      <c r="D301" s="369" t="s">
        <v>577</v>
      </c>
      <c r="E301" s="373" t="s">
        <v>571</v>
      </c>
      <c r="F301" s="83" t="s">
        <v>334</v>
      </c>
      <c r="G301" s="372">
        <v>600</v>
      </c>
      <c r="H301" s="372">
        <v>600</v>
      </c>
      <c r="I301" s="374">
        <v>0</v>
      </c>
    </row>
    <row r="302" spans="1:9" s="383" customFormat="1" ht="19.5" customHeight="1">
      <c r="A302" s="83">
        <v>294</v>
      </c>
      <c r="B302" s="370" t="s">
        <v>587</v>
      </c>
      <c r="C302" s="446" t="s">
        <v>881</v>
      </c>
      <c r="D302" s="369" t="s">
        <v>577</v>
      </c>
      <c r="E302" s="373" t="s">
        <v>571</v>
      </c>
      <c r="F302" s="83" t="s">
        <v>0</v>
      </c>
      <c r="G302" s="372">
        <v>892.86</v>
      </c>
      <c r="H302" s="372">
        <v>892.86</v>
      </c>
      <c r="I302" s="452" t="s">
        <v>952</v>
      </c>
    </row>
    <row r="303" spans="1:9" s="383" customFormat="1" ht="19.5" customHeight="1">
      <c r="A303" s="83">
        <v>295</v>
      </c>
      <c r="B303" s="446" t="s">
        <v>513</v>
      </c>
      <c r="C303" s="370" t="s">
        <v>670</v>
      </c>
      <c r="D303" s="371" t="s">
        <v>515</v>
      </c>
      <c r="E303" s="373" t="s">
        <v>514</v>
      </c>
      <c r="F303" s="83" t="s">
        <v>334</v>
      </c>
      <c r="G303" s="372">
        <v>2000</v>
      </c>
      <c r="H303" s="372">
        <v>2000</v>
      </c>
      <c r="I303" s="374">
        <f>(G303)*0.2</f>
        <v>400</v>
      </c>
    </row>
    <row r="304" spans="1:9" s="383" customFormat="1" ht="19.5" customHeight="1">
      <c r="A304" s="83">
        <v>296</v>
      </c>
      <c r="B304" s="446" t="s">
        <v>671</v>
      </c>
      <c r="C304" s="370" t="s">
        <v>670</v>
      </c>
      <c r="D304" s="371" t="s">
        <v>517</v>
      </c>
      <c r="E304" s="373" t="s">
        <v>516</v>
      </c>
      <c r="F304" s="83" t="s">
        <v>334</v>
      </c>
      <c r="G304" s="372">
        <v>1250</v>
      </c>
      <c r="H304" s="372">
        <v>1250</v>
      </c>
      <c r="I304" s="374">
        <f t="shared" ref="I304:I339" si="1">(G304)*0.2</f>
        <v>250</v>
      </c>
    </row>
    <row r="305" spans="1:9" s="383" customFormat="1" ht="19.5" customHeight="1">
      <c r="A305" s="83">
        <v>297</v>
      </c>
      <c r="B305" s="446" t="s">
        <v>518</v>
      </c>
      <c r="C305" s="370" t="s">
        <v>672</v>
      </c>
      <c r="D305" s="371" t="s">
        <v>520</v>
      </c>
      <c r="E305" s="373" t="s">
        <v>519</v>
      </c>
      <c r="F305" s="83" t="s">
        <v>334</v>
      </c>
      <c r="G305" s="372">
        <v>800</v>
      </c>
      <c r="H305" s="372">
        <v>800</v>
      </c>
      <c r="I305" s="374">
        <f t="shared" si="1"/>
        <v>160</v>
      </c>
    </row>
    <row r="306" spans="1:9" s="383" customFormat="1" ht="19.5" customHeight="1">
      <c r="A306" s="83">
        <v>298</v>
      </c>
      <c r="B306" s="446" t="s">
        <v>674</v>
      </c>
      <c r="C306" s="370" t="s">
        <v>673</v>
      </c>
      <c r="D306" s="371" t="s">
        <v>522</v>
      </c>
      <c r="E306" s="373" t="s">
        <v>521</v>
      </c>
      <c r="F306" s="83" t="s">
        <v>334</v>
      </c>
      <c r="G306" s="372">
        <v>2125</v>
      </c>
      <c r="H306" s="372">
        <v>2125</v>
      </c>
      <c r="I306" s="374">
        <f t="shared" si="1"/>
        <v>425</v>
      </c>
    </row>
    <row r="307" spans="1:9" s="383" customFormat="1" ht="19.5" customHeight="1">
      <c r="A307" s="83">
        <v>299</v>
      </c>
      <c r="B307" s="446" t="s">
        <v>676</v>
      </c>
      <c r="C307" s="370" t="s">
        <v>675</v>
      </c>
      <c r="D307" s="371" t="s">
        <v>524</v>
      </c>
      <c r="E307" s="373" t="s">
        <v>523</v>
      </c>
      <c r="F307" s="83" t="s">
        <v>334</v>
      </c>
      <c r="G307" s="372">
        <v>1000</v>
      </c>
      <c r="H307" s="372">
        <v>1000</v>
      </c>
      <c r="I307" s="374">
        <f t="shared" si="1"/>
        <v>200</v>
      </c>
    </row>
    <row r="308" spans="1:9" s="383" customFormat="1" ht="19.5" customHeight="1">
      <c r="A308" s="83">
        <v>300</v>
      </c>
      <c r="B308" s="370" t="s">
        <v>678</v>
      </c>
      <c r="C308" s="446" t="s">
        <v>832</v>
      </c>
      <c r="D308" s="374" t="s">
        <v>525</v>
      </c>
      <c r="E308" s="373" t="s">
        <v>516</v>
      </c>
      <c r="F308" s="83" t="s">
        <v>334</v>
      </c>
      <c r="G308" s="372">
        <v>2500</v>
      </c>
      <c r="H308" s="372">
        <v>2500</v>
      </c>
      <c r="I308" s="374">
        <f t="shared" si="1"/>
        <v>500</v>
      </c>
    </row>
    <row r="309" spans="1:9" s="383" customFormat="1" ht="19.5" customHeight="1">
      <c r="A309" s="83">
        <v>301</v>
      </c>
      <c r="B309" s="370" t="s">
        <v>833</v>
      </c>
      <c r="C309" s="446" t="s">
        <v>834</v>
      </c>
      <c r="D309" s="374" t="s">
        <v>527</v>
      </c>
      <c r="E309" s="373" t="s">
        <v>516</v>
      </c>
      <c r="F309" s="83" t="s">
        <v>334</v>
      </c>
      <c r="G309" s="372">
        <f>687.5+500</f>
        <v>1187.5</v>
      </c>
      <c r="H309" s="372">
        <f>687.5+500</f>
        <v>1187.5</v>
      </c>
      <c r="I309" s="374">
        <f t="shared" si="1"/>
        <v>237.5</v>
      </c>
    </row>
    <row r="310" spans="1:9" s="383" customFormat="1" ht="19.5" customHeight="1">
      <c r="A310" s="83">
        <v>302</v>
      </c>
      <c r="B310" s="370" t="s">
        <v>835</v>
      </c>
      <c r="C310" s="446" t="s">
        <v>836</v>
      </c>
      <c r="D310" s="374" t="s">
        <v>528</v>
      </c>
      <c r="E310" s="373" t="s">
        <v>516</v>
      </c>
      <c r="F310" s="83" t="s">
        <v>334</v>
      </c>
      <c r="G310" s="372">
        <v>375</v>
      </c>
      <c r="H310" s="372">
        <v>375</v>
      </c>
      <c r="I310" s="374">
        <f t="shared" si="1"/>
        <v>75</v>
      </c>
    </row>
    <row r="311" spans="1:9" s="383" customFormat="1" ht="19.5" customHeight="1">
      <c r="A311" s="83">
        <v>303</v>
      </c>
      <c r="B311" s="370" t="s">
        <v>837</v>
      </c>
      <c r="C311" s="446" t="s">
        <v>838</v>
      </c>
      <c r="D311" s="374" t="s">
        <v>530</v>
      </c>
      <c r="E311" s="373" t="s">
        <v>529</v>
      </c>
      <c r="F311" s="83" t="s">
        <v>334</v>
      </c>
      <c r="G311" s="372">
        <v>156.84</v>
      </c>
      <c r="H311" s="372">
        <v>156.84</v>
      </c>
      <c r="I311" s="374">
        <f t="shared" si="1"/>
        <v>31.368000000000002</v>
      </c>
    </row>
    <row r="312" spans="1:9" s="383" customFormat="1" ht="19.5" customHeight="1">
      <c r="A312" s="83">
        <v>304</v>
      </c>
      <c r="B312" s="370" t="s">
        <v>839</v>
      </c>
      <c r="C312" s="446" t="s">
        <v>840</v>
      </c>
      <c r="D312" s="374" t="s">
        <v>531</v>
      </c>
      <c r="E312" s="373" t="s">
        <v>516</v>
      </c>
      <c r="F312" s="83" t="s">
        <v>334</v>
      </c>
      <c r="G312" s="372">
        <v>462.5</v>
      </c>
      <c r="H312" s="372">
        <v>462.5</v>
      </c>
      <c r="I312" s="374">
        <f t="shared" si="1"/>
        <v>92.5</v>
      </c>
    </row>
    <row r="313" spans="1:9" s="383" customFormat="1" ht="19.5" customHeight="1">
      <c r="A313" s="83">
        <v>305</v>
      </c>
      <c r="B313" s="370" t="s">
        <v>841</v>
      </c>
      <c r="C313" s="446" t="s">
        <v>842</v>
      </c>
      <c r="D313" s="375">
        <v>54001012507</v>
      </c>
      <c r="E313" s="373" t="s">
        <v>516</v>
      </c>
      <c r="F313" s="83" t="s">
        <v>334</v>
      </c>
      <c r="G313" s="372">
        <v>625</v>
      </c>
      <c r="H313" s="372">
        <v>625</v>
      </c>
      <c r="I313" s="374">
        <f>(G313)*0.2</f>
        <v>125</v>
      </c>
    </row>
    <row r="314" spans="1:9" s="383" customFormat="1" ht="19.5" customHeight="1">
      <c r="A314" s="83">
        <v>306</v>
      </c>
      <c r="B314" s="376" t="s">
        <v>843</v>
      </c>
      <c r="C314" s="446" t="s">
        <v>844</v>
      </c>
      <c r="D314" s="377" t="s">
        <v>532</v>
      </c>
      <c r="E314" s="376" t="s">
        <v>516</v>
      </c>
      <c r="F314" s="83" t="s">
        <v>334</v>
      </c>
      <c r="G314" s="378">
        <v>687.5</v>
      </c>
      <c r="H314" s="378">
        <v>687.5</v>
      </c>
      <c r="I314" s="377">
        <f>(G314)*0.2</f>
        <v>137.5</v>
      </c>
    </row>
    <row r="315" spans="1:9" s="383" customFormat="1" ht="19.5" customHeight="1">
      <c r="A315" s="83">
        <v>307</v>
      </c>
      <c r="B315" s="446" t="s">
        <v>678</v>
      </c>
      <c r="C315" s="370" t="s">
        <v>677</v>
      </c>
      <c r="D315" s="451" t="s">
        <v>538</v>
      </c>
      <c r="E315" s="379" t="s">
        <v>537</v>
      </c>
      <c r="F315" s="83" t="s">
        <v>334</v>
      </c>
      <c r="G315" s="372">
        <v>1250</v>
      </c>
      <c r="H315" s="372">
        <v>1250</v>
      </c>
      <c r="I315" s="374">
        <f>(G315)*0.2</f>
        <v>250</v>
      </c>
    </row>
    <row r="316" spans="1:9" s="383" customFormat="1" ht="19.5" customHeight="1">
      <c r="A316" s="83">
        <v>308</v>
      </c>
      <c r="B316" s="370" t="s">
        <v>598</v>
      </c>
      <c r="C316" s="446" t="s">
        <v>599</v>
      </c>
      <c r="D316" s="377" t="s">
        <v>536</v>
      </c>
      <c r="E316" s="373" t="s">
        <v>535</v>
      </c>
      <c r="F316" s="83" t="s">
        <v>334</v>
      </c>
      <c r="G316" s="372">
        <v>812.5</v>
      </c>
      <c r="H316" s="372">
        <v>812.5</v>
      </c>
      <c r="I316" s="374">
        <f>(G316)*0.2</f>
        <v>162.5</v>
      </c>
    </row>
    <row r="317" spans="1:9" s="383" customFormat="1" ht="19.5" customHeight="1">
      <c r="A317" s="83">
        <v>309</v>
      </c>
      <c r="B317" s="446" t="s">
        <v>676</v>
      </c>
      <c r="C317" s="370" t="s">
        <v>680</v>
      </c>
      <c r="D317" s="380" t="s">
        <v>542</v>
      </c>
      <c r="E317" s="373" t="s">
        <v>541</v>
      </c>
      <c r="F317" s="83" t="s">
        <v>334</v>
      </c>
      <c r="G317" s="372">
        <v>1000</v>
      </c>
      <c r="H317" s="372">
        <v>1000</v>
      </c>
      <c r="I317" s="374">
        <f>(G317)*0.2</f>
        <v>200</v>
      </c>
    </row>
    <row r="318" spans="1:9" s="383" customFormat="1" ht="19.5" customHeight="1">
      <c r="A318" s="83">
        <v>310</v>
      </c>
      <c r="B318" s="370" t="s">
        <v>849</v>
      </c>
      <c r="C318" s="446" t="s">
        <v>850</v>
      </c>
      <c r="D318" s="380" t="s">
        <v>540</v>
      </c>
      <c r="E318" s="373" t="s">
        <v>539</v>
      </c>
      <c r="F318" s="83" t="s">
        <v>334</v>
      </c>
      <c r="G318" s="372">
        <v>1625</v>
      </c>
      <c r="H318" s="372">
        <v>1625</v>
      </c>
      <c r="I318" s="374">
        <f t="shared" si="1"/>
        <v>325</v>
      </c>
    </row>
    <row r="319" spans="1:9" s="383" customFormat="1" ht="19.5" customHeight="1">
      <c r="A319" s="83">
        <v>311</v>
      </c>
      <c r="B319" s="370" t="s">
        <v>851</v>
      </c>
      <c r="C319" s="446" t="s">
        <v>852</v>
      </c>
      <c r="D319" s="380" t="s">
        <v>544</v>
      </c>
      <c r="E319" s="373" t="s">
        <v>543</v>
      </c>
      <c r="F319" s="83" t="s">
        <v>334</v>
      </c>
      <c r="G319" s="372">
        <v>375</v>
      </c>
      <c r="H319" s="372">
        <v>375</v>
      </c>
      <c r="I319" s="374">
        <f>(G319)*0.2</f>
        <v>75</v>
      </c>
    </row>
    <row r="320" spans="1:9" s="383" customFormat="1" ht="19.5" customHeight="1">
      <c r="A320" s="83">
        <v>312</v>
      </c>
      <c r="B320" s="370" t="s">
        <v>681</v>
      </c>
      <c r="C320" s="446" t="s">
        <v>682</v>
      </c>
      <c r="D320" s="371" t="s">
        <v>546</v>
      </c>
      <c r="E320" s="373" t="s">
        <v>545</v>
      </c>
      <c r="F320" s="83" t="s">
        <v>334</v>
      </c>
      <c r="G320" s="372">
        <v>875</v>
      </c>
      <c r="H320" s="372">
        <v>875</v>
      </c>
      <c r="I320" s="374">
        <f t="shared" si="1"/>
        <v>175</v>
      </c>
    </row>
    <row r="321" spans="1:9" s="383" customFormat="1" ht="19.5" customHeight="1">
      <c r="A321" s="83">
        <v>313</v>
      </c>
      <c r="B321" s="370" t="s">
        <v>853</v>
      </c>
      <c r="C321" s="446" t="s">
        <v>854</v>
      </c>
      <c r="D321" s="380" t="s">
        <v>548</v>
      </c>
      <c r="E321" s="373" t="s">
        <v>547</v>
      </c>
      <c r="F321" s="83" t="s">
        <v>334</v>
      </c>
      <c r="G321" s="372">
        <v>750</v>
      </c>
      <c r="H321" s="372">
        <v>750</v>
      </c>
      <c r="I321" s="374">
        <f t="shared" si="1"/>
        <v>150</v>
      </c>
    </row>
    <row r="322" spans="1:9" s="383" customFormat="1" ht="19.5" customHeight="1">
      <c r="A322" s="83">
        <v>314</v>
      </c>
      <c r="B322" s="446" t="s">
        <v>550</v>
      </c>
      <c r="C322" s="370" t="s">
        <v>549</v>
      </c>
      <c r="D322" s="373" t="s">
        <v>552</v>
      </c>
      <c r="E322" s="373" t="s">
        <v>551</v>
      </c>
      <c r="F322" s="83" t="s">
        <v>334</v>
      </c>
      <c r="G322" s="372">
        <v>1875</v>
      </c>
      <c r="H322" s="372">
        <v>1875</v>
      </c>
      <c r="I322" s="374">
        <f t="shared" si="1"/>
        <v>375</v>
      </c>
    </row>
    <row r="323" spans="1:9" s="383" customFormat="1" ht="19.5" customHeight="1">
      <c r="A323" s="83">
        <v>315</v>
      </c>
      <c r="B323" s="370" t="s">
        <v>513</v>
      </c>
      <c r="C323" s="446" t="s">
        <v>855</v>
      </c>
      <c r="D323" s="380" t="s">
        <v>554</v>
      </c>
      <c r="E323" s="373" t="s">
        <v>553</v>
      </c>
      <c r="F323" s="83" t="s">
        <v>334</v>
      </c>
      <c r="G323" s="372">
        <v>875</v>
      </c>
      <c r="H323" s="372">
        <v>875</v>
      </c>
      <c r="I323" s="374">
        <f t="shared" si="1"/>
        <v>175</v>
      </c>
    </row>
    <row r="324" spans="1:9" s="383" customFormat="1" ht="19.5" customHeight="1">
      <c r="A324" s="83">
        <v>316</v>
      </c>
      <c r="B324" s="370" t="s">
        <v>856</v>
      </c>
      <c r="C324" s="446" t="s">
        <v>857</v>
      </c>
      <c r="D324" s="380" t="s">
        <v>555</v>
      </c>
      <c r="E324" s="373" t="s">
        <v>553</v>
      </c>
      <c r="F324" s="83" t="s">
        <v>334</v>
      </c>
      <c r="G324" s="372">
        <v>1750</v>
      </c>
      <c r="H324" s="372">
        <v>1750</v>
      </c>
      <c r="I324" s="374">
        <f t="shared" si="1"/>
        <v>350</v>
      </c>
    </row>
    <row r="325" spans="1:9" s="383" customFormat="1" ht="19.5" customHeight="1">
      <c r="A325" s="83">
        <v>317</v>
      </c>
      <c r="B325" s="370" t="s">
        <v>858</v>
      </c>
      <c r="C325" s="446" t="s">
        <v>859</v>
      </c>
      <c r="D325" s="373">
        <v>43001000829</v>
      </c>
      <c r="E325" s="373" t="s">
        <v>556</v>
      </c>
      <c r="F325" s="83" t="s">
        <v>334</v>
      </c>
      <c r="G325" s="372">
        <v>375</v>
      </c>
      <c r="H325" s="372">
        <v>375</v>
      </c>
      <c r="I325" s="374">
        <f t="shared" si="1"/>
        <v>75</v>
      </c>
    </row>
    <row r="326" spans="1:9" s="383" customFormat="1" ht="19.5" customHeight="1">
      <c r="A326" s="83">
        <v>318</v>
      </c>
      <c r="B326" s="370" t="s">
        <v>884</v>
      </c>
      <c r="C326" s="446" t="s">
        <v>885</v>
      </c>
      <c r="D326" s="374" t="s">
        <v>827</v>
      </c>
      <c r="E326" s="373" t="s">
        <v>557</v>
      </c>
      <c r="F326" s="83" t="s">
        <v>334</v>
      </c>
      <c r="G326" s="372">
        <v>750</v>
      </c>
      <c r="H326" s="372">
        <v>750</v>
      </c>
      <c r="I326" s="374">
        <f t="shared" si="1"/>
        <v>150</v>
      </c>
    </row>
    <row r="327" spans="1:9" s="383" customFormat="1" ht="19.5" customHeight="1">
      <c r="A327" s="83">
        <v>319</v>
      </c>
      <c r="B327" s="370" t="s">
        <v>598</v>
      </c>
      <c r="C327" s="446" t="s">
        <v>862</v>
      </c>
      <c r="D327" s="374" t="s">
        <v>559</v>
      </c>
      <c r="E327" s="373" t="s">
        <v>557</v>
      </c>
      <c r="F327" s="83" t="s">
        <v>334</v>
      </c>
      <c r="G327" s="372">
        <v>875</v>
      </c>
      <c r="H327" s="372">
        <v>875</v>
      </c>
      <c r="I327" s="374">
        <f t="shared" si="1"/>
        <v>175</v>
      </c>
    </row>
    <row r="328" spans="1:9" s="383" customFormat="1" ht="19.5" customHeight="1">
      <c r="A328" s="83">
        <v>320</v>
      </c>
      <c r="B328" s="370" t="s">
        <v>587</v>
      </c>
      <c r="C328" s="446" t="s">
        <v>864</v>
      </c>
      <c r="D328" s="374" t="s">
        <v>561</v>
      </c>
      <c r="E328" s="373" t="s">
        <v>557</v>
      </c>
      <c r="F328" s="83" t="s">
        <v>334</v>
      </c>
      <c r="G328" s="372">
        <v>875</v>
      </c>
      <c r="H328" s="372">
        <v>875</v>
      </c>
      <c r="I328" s="374">
        <f>(G328)*0.2</f>
        <v>175</v>
      </c>
    </row>
    <row r="329" spans="1:9" s="383" customFormat="1" ht="19.5" customHeight="1">
      <c r="A329" s="83">
        <v>321</v>
      </c>
      <c r="B329" s="370" t="s">
        <v>865</v>
      </c>
      <c r="C329" s="446" t="s">
        <v>852</v>
      </c>
      <c r="D329" s="374" t="s">
        <v>562</v>
      </c>
      <c r="E329" s="373" t="s">
        <v>557</v>
      </c>
      <c r="F329" s="83" t="s">
        <v>334</v>
      </c>
      <c r="G329" s="372">
        <v>875</v>
      </c>
      <c r="H329" s="372">
        <v>875</v>
      </c>
      <c r="I329" s="374">
        <f>(G329)*0.2</f>
        <v>175</v>
      </c>
    </row>
    <row r="330" spans="1:9" s="383" customFormat="1" ht="19.5" customHeight="1">
      <c r="A330" s="83">
        <v>322</v>
      </c>
      <c r="B330" s="370" t="s">
        <v>679</v>
      </c>
      <c r="C330" s="446" t="s">
        <v>866</v>
      </c>
      <c r="D330" s="374" t="s">
        <v>564</v>
      </c>
      <c r="E330" s="373" t="s">
        <v>563</v>
      </c>
      <c r="F330" s="83" t="s">
        <v>334</v>
      </c>
      <c r="G330" s="372">
        <v>875</v>
      </c>
      <c r="H330" s="372">
        <v>875</v>
      </c>
      <c r="I330" s="374">
        <f t="shared" si="1"/>
        <v>175</v>
      </c>
    </row>
    <row r="331" spans="1:9" s="383" customFormat="1" ht="19.5" customHeight="1">
      <c r="A331" s="83">
        <v>323</v>
      </c>
      <c r="B331" s="381" t="s">
        <v>867</v>
      </c>
      <c r="C331" s="446" t="s">
        <v>868</v>
      </c>
      <c r="D331" s="381" t="s">
        <v>566</v>
      </c>
      <c r="E331" s="376" t="s">
        <v>565</v>
      </c>
      <c r="F331" s="83" t="s">
        <v>334</v>
      </c>
      <c r="G331" s="378">
        <v>875</v>
      </c>
      <c r="H331" s="378">
        <v>875</v>
      </c>
      <c r="I331" s="377">
        <f t="shared" si="1"/>
        <v>175</v>
      </c>
    </row>
    <row r="332" spans="1:9" s="383" customFormat="1" ht="19.5" customHeight="1">
      <c r="A332" s="83">
        <v>324</v>
      </c>
      <c r="B332" s="381" t="s">
        <v>518</v>
      </c>
      <c r="C332" s="446" t="s">
        <v>869</v>
      </c>
      <c r="D332" s="381" t="s">
        <v>568</v>
      </c>
      <c r="E332" s="376" t="s">
        <v>567</v>
      </c>
      <c r="F332" s="83" t="s">
        <v>334</v>
      </c>
      <c r="G332" s="378">
        <v>1250</v>
      </c>
      <c r="H332" s="378">
        <v>1250</v>
      </c>
      <c r="I332" s="377">
        <f>(G332)*0.2</f>
        <v>250</v>
      </c>
    </row>
    <row r="333" spans="1:9" s="383" customFormat="1" ht="19.5" customHeight="1">
      <c r="A333" s="83">
        <v>325</v>
      </c>
      <c r="B333" s="381" t="s">
        <v>887</v>
      </c>
      <c r="C333" s="446" t="s">
        <v>888</v>
      </c>
      <c r="D333" s="381" t="s">
        <v>831</v>
      </c>
      <c r="E333" s="376" t="s">
        <v>830</v>
      </c>
      <c r="F333" s="83" t="s">
        <v>334</v>
      </c>
      <c r="G333" s="378">
        <v>1875</v>
      </c>
      <c r="H333" s="378">
        <v>1875</v>
      </c>
      <c r="I333" s="377" t="s">
        <v>1198</v>
      </c>
    </row>
    <row r="334" spans="1:9" s="383" customFormat="1" ht="19.5" customHeight="1">
      <c r="A334" s="83">
        <v>326</v>
      </c>
      <c r="B334" s="370" t="s">
        <v>843</v>
      </c>
      <c r="C334" s="446" t="s">
        <v>886</v>
      </c>
      <c r="D334" s="374" t="s">
        <v>829</v>
      </c>
      <c r="E334" s="373" t="s">
        <v>828</v>
      </c>
      <c r="F334" s="83" t="s">
        <v>334</v>
      </c>
      <c r="G334" s="372">
        <v>500</v>
      </c>
      <c r="H334" s="372">
        <v>500</v>
      </c>
      <c r="I334" s="374">
        <f>(G334)*0.2</f>
        <v>100</v>
      </c>
    </row>
    <row r="335" spans="1:9" s="383" customFormat="1" ht="19.5" customHeight="1">
      <c r="A335" s="83">
        <v>327</v>
      </c>
      <c r="B335" s="370" t="s">
        <v>872</v>
      </c>
      <c r="C335" s="446" t="s">
        <v>873</v>
      </c>
      <c r="D335" s="374" t="s">
        <v>572</v>
      </c>
      <c r="E335" s="373" t="s">
        <v>571</v>
      </c>
      <c r="F335" s="83" t="s">
        <v>334</v>
      </c>
      <c r="G335" s="372">
        <v>1812.5</v>
      </c>
      <c r="H335" s="372">
        <v>1812.5</v>
      </c>
      <c r="I335" s="374">
        <f t="shared" si="1"/>
        <v>362.5</v>
      </c>
    </row>
    <row r="336" spans="1:9" s="383" customFormat="1" ht="19.5" customHeight="1">
      <c r="A336" s="83">
        <v>328</v>
      </c>
      <c r="B336" s="370" t="s">
        <v>874</v>
      </c>
      <c r="C336" s="446" t="s">
        <v>875</v>
      </c>
      <c r="D336" s="374" t="s">
        <v>573</v>
      </c>
      <c r="E336" s="373" t="s">
        <v>571</v>
      </c>
      <c r="F336" s="83" t="s">
        <v>334</v>
      </c>
      <c r="G336" s="372">
        <v>875</v>
      </c>
      <c r="H336" s="372">
        <v>875</v>
      </c>
      <c r="I336" s="374">
        <f t="shared" si="1"/>
        <v>175</v>
      </c>
    </row>
    <row r="337" spans="1:9" s="383" customFormat="1" ht="19.5" customHeight="1">
      <c r="A337" s="83">
        <v>329</v>
      </c>
      <c r="B337" s="370" t="s">
        <v>513</v>
      </c>
      <c r="C337" s="446" t="s">
        <v>876</v>
      </c>
      <c r="D337" s="374" t="s">
        <v>574</v>
      </c>
      <c r="E337" s="373" t="s">
        <v>571</v>
      </c>
      <c r="F337" s="83" t="s">
        <v>334</v>
      </c>
      <c r="G337" s="372">
        <v>500</v>
      </c>
      <c r="H337" s="372">
        <v>500</v>
      </c>
      <c r="I337" s="374">
        <f t="shared" si="1"/>
        <v>100</v>
      </c>
    </row>
    <row r="338" spans="1:9" s="383" customFormat="1" ht="19.5" customHeight="1">
      <c r="A338" s="83">
        <v>330</v>
      </c>
      <c r="B338" s="382" t="s">
        <v>879</v>
      </c>
      <c r="C338" s="446" t="s">
        <v>880</v>
      </c>
      <c r="D338" s="374" t="s">
        <v>576</v>
      </c>
      <c r="E338" s="373" t="s">
        <v>571</v>
      </c>
      <c r="F338" s="83" t="s">
        <v>334</v>
      </c>
      <c r="G338" s="372">
        <v>875</v>
      </c>
      <c r="H338" s="372">
        <v>875</v>
      </c>
      <c r="I338" s="374">
        <f t="shared" si="1"/>
        <v>175</v>
      </c>
    </row>
    <row r="339" spans="1:9" s="383" customFormat="1" ht="19.5" customHeight="1">
      <c r="A339" s="83">
        <v>331</v>
      </c>
      <c r="B339" s="382" t="s">
        <v>882</v>
      </c>
      <c r="C339" s="446" t="s">
        <v>883</v>
      </c>
      <c r="D339" s="374" t="s">
        <v>578</v>
      </c>
      <c r="E339" s="373" t="s">
        <v>571</v>
      </c>
      <c r="F339" s="83" t="s">
        <v>334</v>
      </c>
      <c r="G339" s="372">
        <v>1000</v>
      </c>
      <c r="H339" s="372">
        <v>1000</v>
      </c>
      <c r="I339" s="374">
        <f t="shared" si="1"/>
        <v>200</v>
      </c>
    </row>
    <row r="340" spans="1:9" s="383" customFormat="1" ht="19.5" customHeight="1">
      <c r="A340" s="83">
        <v>332</v>
      </c>
      <c r="B340" s="370" t="s">
        <v>587</v>
      </c>
      <c r="C340" s="446" t="s">
        <v>881</v>
      </c>
      <c r="D340" s="369" t="s">
        <v>577</v>
      </c>
      <c r="E340" s="373" t="s">
        <v>571</v>
      </c>
      <c r="F340" s="83" t="s">
        <v>334</v>
      </c>
      <c r="G340" s="372">
        <v>600</v>
      </c>
      <c r="H340" s="372">
        <v>600</v>
      </c>
      <c r="I340" s="374">
        <v>0</v>
      </c>
    </row>
    <row r="341" spans="1:9" s="383" customFormat="1" ht="19.5" customHeight="1">
      <c r="A341" s="83">
        <v>333</v>
      </c>
      <c r="B341" s="370" t="s">
        <v>587</v>
      </c>
      <c r="C341" s="446" t="s">
        <v>881</v>
      </c>
      <c r="D341" s="369" t="s">
        <v>577</v>
      </c>
      <c r="E341" s="373" t="s">
        <v>571</v>
      </c>
      <c r="F341" s="83" t="s">
        <v>0</v>
      </c>
      <c r="G341" s="372">
        <v>892.86</v>
      </c>
      <c r="H341" s="372">
        <v>892.86</v>
      </c>
      <c r="I341" s="452" t="s">
        <v>952</v>
      </c>
    </row>
    <row r="342" spans="1:9" s="383" customFormat="1" ht="19.5" customHeight="1">
      <c r="A342" s="83">
        <v>334</v>
      </c>
      <c r="B342" s="370" t="s">
        <v>598</v>
      </c>
      <c r="C342" s="446" t="s">
        <v>599</v>
      </c>
      <c r="D342" s="377" t="s">
        <v>536</v>
      </c>
      <c r="E342" s="373" t="s">
        <v>535</v>
      </c>
      <c r="F342" s="83" t="s">
        <v>334</v>
      </c>
      <c r="G342" s="372">
        <v>525</v>
      </c>
      <c r="H342" s="372">
        <v>525</v>
      </c>
      <c r="I342" s="626">
        <v>105</v>
      </c>
    </row>
    <row r="343" spans="1:9" s="383" customFormat="1" ht="19.5" customHeight="1">
      <c r="A343" s="83">
        <v>335</v>
      </c>
      <c r="B343" s="446" t="s">
        <v>676</v>
      </c>
      <c r="C343" s="370" t="s">
        <v>680</v>
      </c>
      <c r="D343" s="380" t="s">
        <v>542</v>
      </c>
      <c r="E343" s="373" t="s">
        <v>541</v>
      </c>
      <c r="F343" s="83" t="s">
        <v>334</v>
      </c>
      <c r="G343" s="372">
        <v>1250</v>
      </c>
      <c r="H343" s="372">
        <v>1250</v>
      </c>
      <c r="I343" s="626">
        <v>250</v>
      </c>
    </row>
    <row r="344" spans="1:9" ht="19.5" customHeight="1">
      <c r="A344" s="83"/>
      <c r="B344" s="73"/>
      <c r="C344" s="73"/>
      <c r="D344" s="73"/>
      <c r="E344" s="73"/>
      <c r="F344" s="83"/>
      <c r="G344" s="4"/>
      <c r="H344" s="4"/>
      <c r="I344" s="4"/>
    </row>
    <row r="345" spans="1:9" ht="19.5" customHeight="1">
      <c r="A345" s="83"/>
      <c r="B345" s="73"/>
      <c r="C345" s="73"/>
      <c r="D345" s="73"/>
      <c r="E345" s="73"/>
      <c r="F345" s="83"/>
      <c r="G345" s="4"/>
      <c r="H345" s="4"/>
      <c r="I345" s="4"/>
    </row>
    <row r="346" spans="1:9" ht="15">
      <c r="A346" s="73" t="s">
        <v>271</v>
      </c>
      <c r="B346" s="73"/>
      <c r="C346" s="73"/>
      <c r="D346" s="73"/>
      <c r="E346" s="73"/>
      <c r="F346" s="83"/>
      <c r="G346" s="4"/>
      <c r="H346" s="4"/>
      <c r="I346" s="4"/>
    </row>
    <row r="347" spans="1:9" ht="15">
      <c r="A347" s="73"/>
      <c r="B347" s="84"/>
      <c r="C347" s="84"/>
      <c r="D347" s="84"/>
      <c r="E347" s="84"/>
      <c r="F347" s="73" t="s">
        <v>422</v>
      </c>
      <c r="G347" s="72">
        <f>SUM(G9:G346)</f>
        <v>337821.83999999997</v>
      </c>
      <c r="H347" s="72">
        <f>SUM(H9:H346)</f>
        <v>338292.24</v>
      </c>
      <c r="I347" s="72">
        <f>SUM(I9:I346)</f>
        <v>62536.534600000021</v>
      </c>
    </row>
    <row r="348" spans="1:9" ht="15">
      <c r="A348" s="186"/>
      <c r="B348" s="186"/>
      <c r="C348" s="186"/>
      <c r="D348" s="186"/>
      <c r="E348" s="186"/>
      <c r="F348" s="186"/>
      <c r="G348" s="186"/>
      <c r="H348" s="627"/>
      <c r="I348" s="157"/>
    </row>
    <row r="349" spans="1:9" ht="15">
      <c r="A349" s="187" t="s">
        <v>411</v>
      </c>
      <c r="B349" s="187"/>
      <c r="C349" s="186"/>
      <c r="D349" s="186"/>
      <c r="E349" s="186"/>
      <c r="F349" s="186"/>
      <c r="G349" s="186"/>
      <c r="H349" s="157"/>
      <c r="I349" s="157"/>
    </row>
    <row r="350" spans="1:9" ht="15">
      <c r="A350" s="187"/>
      <c r="B350" s="187"/>
      <c r="C350" s="186"/>
      <c r="D350" s="186"/>
      <c r="E350" s="186"/>
      <c r="F350" s="186"/>
      <c r="G350" s="186"/>
      <c r="H350" s="157"/>
      <c r="I350" s="157"/>
    </row>
    <row r="351" spans="1:9">
      <c r="A351" s="349"/>
      <c r="B351" s="349"/>
      <c r="C351" s="349"/>
      <c r="D351" s="349"/>
      <c r="E351" s="349"/>
      <c r="F351" s="349"/>
      <c r="G351" s="349"/>
      <c r="H351" s="349"/>
      <c r="I351" s="349"/>
    </row>
    <row r="352" spans="1:9" ht="15">
      <c r="A352" s="163" t="s">
        <v>107</v>
      </c>
      <c r="B352" s="163"/>
      <c r="C352" s="157"/>
      <c r="D352" s="157"/>
      <c r="E352" s="157"/>
      <c r="F352" s="157"/>
      <c r="G352" s="157"/>
      <c r="H352" s="157"/>
      <c r="I352" s="157"/>
    </row>
    <row r="353" spans="1:9" ht="15">
      <c r="A353" s="157"/>
      <c r="B353" s="157"/>
      <c r="C353" s="157"/>
      <c r="D353" s="157"/>
      <c r="E353" s="157"/>
      <c r="F353" s="157"/>
      <c r="G353" s="157"/>
      <c r="H353" s="157"/>
      <c r="I353" s="157"/>
    </row>
    <row r="354" spans="1:9" ht="15">
      <c r="A354" s="157"/>
      <c r="B354" s="157"/>
      <c r="C354" s="157"/>
      <c r="D354" s="157"/>
      <c r="E354" s="161"/>
      <c r="F354" s="161"/>
      <c r="G354" s="161"/>
      <c r="H354" s="157"/>
      <c r="I354" s="157"/>
    </row>
    <row r="355" spans="1:9" ht="15">
      <c r="A355" s="163"/>
      <c r="B355" s="163"/>
      <c r="C355" s="163" t="s">
        <v>375</v>
      </c>
      <c r="D355" s="163"/>
      <c r="E355" s="163"/>
      <c r="F355" s="163"/>
      <c r="G355" s="163"/>
      <c r="H355" s="157"/>
      <c r="I355" s="157"/>
    </row>
    <row r="356" spans="1:9" ht="15">
      <c r="A356" s="157"/>
      <c r="B356" s="157"/>
      <c r="C356" s="157" t="s">
        <v>374</v>
      </c>
      <c r="D356" s="157"/>
      <c r="E356" s="157"/>
      <c r="F356" s="157"/>
      <c r="G356" s="157"/>
      <c r="H356" s="157"/>
      <c r="I356" s="157"/>
    </row>
    <row r="357" spans="1:9">
      <c r="A357" s="165"/>
      <c r="B357" s="165"/>
      <c r="C357" s="165" t="s">
        <v>139</v>
      </c>
      <c r="D357" s="165"/>
      <c r="E357" s="165"/>
      <c r="F357" s="165"/>
      <c r="G357" s="165"/>
    </row>
  </sheetData>
  <autoFilter ref="A8:I343"/>
  <printOptions gridLines="1"/>
  <pageMargins left="0.25" right="0.25" top="0.75" bottom="0.75" header="0.3" footer="0.3"/>
  <pageSetup scale="7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3"/>
  <sheetViews>
    <sheetView view="pageBreakPreview" zoomScale="80" zoomScaleNormal="100" zoomScaleSheetLayoutView="80" workbookViewId="0">
      <selection activeCell="L14" sqref="L14"/>
    </sheetView>
  </sheetViews>
  <sheetFormatPr defaultRowHeight="12.75"/>
  <cols>
    <col min="1" max="1" width="5" customWidth="1"/>
    <col min="2" max="2" width="19.7109375" customWidth="1"/>
    <col min="3" max="3" width="21.42578125" bestFit="1" customWidth="1"/>
    <col min="4" max="4" width="18.5703125" customWidth="1"/>
    <col min="5" max="5" width="18.7109375" bestFit="1" customWidth="1"/>
    <col min="6" max="6" width="29.7109375" customWidth="1"/>
    <col min="7" max="7" width="15" customWidth="1"/>
    <col min="8" max="8" width="12" customWidth="1"/>
  </cols>
  <sheetData>
    <row r="1" spans="1:9" ht="15">
      <c r="A1" s="62" t="s">
        <v>352</v>
      </c>
      <c r="B1" s="65"/>
      <c r="C1" s="65"/>
      <c r="D1" s="65"/>
      <c r="E1" s="65"/>
      <c r="F1" s="65"/>
      <c r="G1" s="678" t="s">
        <v>109</v>
      </c>
      <c r="H1" s="678"/>
      <c r="I1" s="276"/>
    </row>
    <row r="2" spans="1:9" ht="15">
      <c r="A2" s="64" t="s">
        <v>140</v>
      </c>
      <c r="B2" s="65"/>
      <c r="C2" s="65"/>
      <c r="D2" s="65"/>
      <c r="E2" s="65"/>
      <c r="F2" s="65"/>
      <c r="G2" s="676" t="str">
        <f>'ფორმა N1'!K2</f>
        <v>01.01.2020-12.31.2020</v>
      </c>
      <c r="H2" s="676"/>
      <c r="I2" s="64"/>
    </row>
    <row r="3" spans="1:9" ht="15">
      <c r="A3" s="64"/>
      <c r="B3" s="64"/>
      <c r="C3" s="64"/>
      <c r="D3" s="64"/>
      <c r="E3" s="64"/>
      <c r="F3" s="64"/>
      <c r="G3" s="135"/>
      <c r="H3" s="135"/>
      <c r="I3" s="276"/>
    </row>
    <row r="4" spans="1:9" ht="1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4"/>
      <c r="H4" s="64"/>
      <c r="I4" s="64"/>
    </row>
    <row r="5" spans="1:9" ht="15">
      <c r="A5" s="336" t="str">
        <f>'ფორმა N1'!A5</f>
        <v>მპგ "ევროპული საქართველო-მოძრაობა თავისუფლებისთვის"</v>
      </c>
      <c r="B5" s="68"/>
      <c r="C5" s="68"/>
      <c r="D5" s="68"/>
      <c r="E5" s="68"/>
      <c r="F5" s="68"/>
      <c r="G5" s="69"/>
      <c r="H5" s="69"/>
      <c r="I5" s="276"/>
    </row>
    <row r="6" spans="1:9" ht="15">
      <c r="A6" s="65"/>
      <c r="B6" s="65"/>
      <c r="C6" s="65"/>
      <c r="D6" s="65"/>
      <c r="E6" s="65"/>
      <c r="F6" s="65"/>
      <c r="G6" s="64"/>
      <c r="H6" s="64"/>
      <c r="I6" s="64"/>
    </row>
    <row r="7" spans="1:9" ht="15">
      <c r="A7" s="134"/>
      <c r="B7" s="134"/>
      <c r="C7" s="210"/>
      <c r="D7" s="134"/>
      <c r="E7" s="134"/>
      <c r="F7" s="134"/>
      <c r="G7" s="66"/>
      <c r="H7" s="66"/>
      <c r="I7" s="64"/>
    </row>
    <row r="8" spans="1:9" ht="45">
      <c r="A8" s="272" t="s">
        <v>64</v>
      </c>
      <c r="B8" s="67" t="s">
        <v>326</v>
      </c>
      <c r="C8" s="76" t="s">
        <v>327</v>
      </c>
      <c r="D8" s="76" t="s">
        <v>227</v>
      </c>
      <c r="E8" s="76" t="s">
        <v>330</v>
      </c>
      <c r="F8" s="76" t="s">
        <v>329</v>
      </c>
      <c r="G8" s="76" t="s">
        <v>371</v>
      </c>
      <c r="H8" s="67" t="s">
        <v>10</v>
      </c>
      <c r="I8" s="67" t="s">
        <v>9</v>
      </c>
    </row>
    <row r="9" spans="1:9" ht="28.5" customHeight="1">
      <c r="A9" s="273">
        <v>1</v>
      </c>
      <c r="B9" s="417" t="s">
        <v>912</v>
      </c>
      <c r="C9" s="367" t="s">
        <v>897</v>
      </c>
      <c r="D9" s="386" t="s">
        <v>6297</v>
      </c>
      <c r="E9" s="384" t="s">
        <v>889</v>
      </c>
      <c r="F9" s="386" t="s">
        <v>909</v>
      </c>
      <c r="G9" s="83">
        <v>1</v>
      </c>
      <c r="H9" s="386">
        <v>15</v>
      </c>
      <c r="I9" s="386">
        <v>15</v>
      </c>
    </row>
    <row r="10" spans="1:9" ht="28.5" customHeight="1">
      <c r="A10" s="273">
        <v>2</v>
      </c>
      <c r="B10" s="385" t="s">
        <v>898</v>
      </c>
      <c r="C10" s="367" t="s">
        <v>899</v>
      </c>
      <c r="D10" s="386" t="s">
        <v>1589</v>
      </c>
      <c r="E10" s="384" t="s">
        <v>890</v>
      </c>
      <c r="F10" s="386" t="s">
        <v>910</v>
      </c>
      <c r="G10" s="83">
        <v>5</v>
      </c>
      <c r="H10" s="386">
        <v>2955.96</v>
      </c>
      <c r="I10" s="386">
        <v>2955.96</v>
      </c>
    </row>
    <row r="11" spans="1:9" ht="28.5" customHeight="1">
      <c r="A11" s="273">
        <v>3</v>
      </c>
      <c r="B11" s="385" t="s">
        <v>900</v>
      </c>
      <c r="C11" s="367" t="s">
        <v>857</v>
      </c>
      <c r="D11" s="386" t="s">
        <v>555</v>
      </c>
      <c r="E11" s="384" t="s">
        <v>889</v>
      </c>
      <c r="F11" s="386" t="s">
        <v>911</v>
      </c>
      <c r="G11" s="73">
        <v>2</v>
      </c>
      <c r="H11" s="386">
        <v>130</v>
      </c>
      <c r="I11" s="386">
        <v>130</v>
      </c>
    </row>
    <row r="12" spans="1:9" ht="28.5" customHeight="1">
      <c r="A12" s="273">
        <v>4</v>
      </c>
      <c r="B12" s="385" t="s">
        <v>900</v>
      </c>
      <c r="C12" s="367" t="s">
        <v>857</v>
      </c>
      <c r="D12" s="386" t="s">
        <v>555</v>
      </c>
      <c r="E12" s="384" t="s">
        <v>889</v>
      </c>
      <c r="F12" s="386" t="s">
        <v>905</v>
      </c>
      <c r="G12" s="73">
        <v>1</v>
      </c>
      <c r="H12" s="386">
        <v>15</v>
      </c>
      <c r="I12" s="386">
        <v>15</v>
      </c>
    </row>
    <row r="13" spans="1:9" ht="28.5" customHeight="1">
      <c r="A13" s="273">
        <v>5</v>
      </c>
      <c r="B13" s="385" t="s">
        <v>901</v>
      </c>
      <c r="C13" s="367" t="s">
        <v>902</v>
      </c>
      <c r="D13" s="386" t="s">
        <v>6297</v>
      </c>
      <c r="E13" s="384" t="s">
        <v>889</v>
      </c>
      <c r="F13" s="386" t="s">
        <v>906</v>
      </c>
      <c r="G13" s="73">
        <v>1</v>
      </c>
      <c r="H13" s="386">
        <v>15</v>
      </c>
      <c r="I13" s="386">
        <v>15</v>
      </c>
    </row>
    <row r="14" spans="1:9" ht="28.5" customHeight="1">
      <c r="A14" s="273">
        <v>6</v>
      </c>
      <c r="B14" s="385" t="s">
        <v>903</v>
      </c>
      <c r="C14" s="367" t="s">
        <v>852</v>
      </c>
      <c r="D14" s="600" t="s">
        <v>562</v>
      </c>
      <c r="E14" s="384" t="s">
        <v>889</v>
      </c>
      <c r="F14" s="386" t="s">
        <v>907</v>
      </c>
      <c r="G14" s="73">
        <v>1</v>
      </c>
      <c r="H14" s="386">
        <v>15</v>
      </c>
      <c r="I14" s="386">
        <v>15</v>
      </c>
    </row>
    <row r="15" spans="1:9" ht="28.5" customHeight="1">
      <c r="A15" s="273">
        <v>7</v>
      </c>
      <c r="B15" s="385" t="s">
        <v>904</v>
      </c>
      <c r="C15" s="367" t="s">
        <v>862</v>
      </c>
      <c r="D15" s="386" t="s">
        <v>559</v>
      </c>
      <c r="E15" s="384" t="s">
        <v>889</v>
      </c>
      <c r="F15" s="386" t="s">
        <v>908</v>
      </c>
      <c r="G15" s="73">
        <v>1</v>
      </c>
      <c r="H15" s="386">
        <v>15</v>
      </c>
      <c r="I15" s="386">
        <v>15</v>
      </c>
    </row>
    <row r="16" spans="1:9" ht="28.5" customHeight="1">
      <c r="A16" s="273">
        <v>8</v>
      </c>
      <c r="B16" s="385" t="s">
        <v>904</v>
      </c>
      <c r="C16" s="367" t="s">
        <v>862</v>
      </c>
      <c r="D16" s="386" t="s">
        <v>559</v>
      </c>
      <c r="E16" s="384" t="s">
        <v>889</v>
      </c>
      <c r="F16" s="386" t="s">
        <v>908</v>
      </c>
      <c r="G16" s="73">
        <v>1</v>
      </c>
      <c r="H16" s="386">
        <v>15</v>
      </c>
      <c r="I16" s="386">
        <v>15</v>
      </c>
    </row>
    <row r="17" spans="1:9" ht="15">
      <c r="A17" s="273"/>
      <c r="B17" s="274"/>
      <c r="C17" s="73"/>
      <c r="D17" s="73"/>
      <c r="E17" s="73"/>
      <c r="F17" s="73"/>
      <c r="G17" s="73"/>
      <c r="H17" s="4"/>
      <c r="I17" s="4"/>
    </row>
    <row r="18" spans="1:9" ht="15">
      <c r="A18" s="273"/>
      <c r="B18" s="274"/>
      <c r="C18" s="73"/>
      <c r="D18" s="73"/>
      <c r="E18" s="73"/>
      <c r="F18" s="73"/>
      <c r="G18" s="73"/>
      <c r="H18" s="4"/>
      <c r="I18" s="4"/>
    </row>
    <row r="19" spans="1:9" ht="15">
      <c r="A19" s="273"/>
      <c r="B19" s="274"/>
      <c r="C19" s="73"/>
      <c r="D19" s="73"/>
      <c r="E19" s="73"/>
      <c r="F19" s="73"/>
      <c r="G19" s="73"/>
      <c r="H19" s="4"/>
      <c r="I19" s="4"/>
    </row>
    <row r="20" spans="1:9" ht="15">
      <c r="A20" s="273"/>
      <c r="B20" s="274"/>
      <c r="C20" s="73"/>
      <c r="D20" s="73"/>
      <c r="E20" s="73"/>
      <c r="F20" s="73"/>
      <c r="G20" s="73"/>
      <c r="H20" s="4"/>
      <c r="I20" s="4"/>
    </row>
    <row r="21" spans="1:9" ht="15">
      <c r="A21" s="273"/>
      <c r="B21" s="275"/>
      <c r="C21" s="84"/>
      <c r="D21" s="84"/>
      <c r="E21" s="84"/>
      <c r="F21" s="84"/>
      <c r="G21" s="84" t="s">
        <v>325</v>
      </c>
      <c r="H21" s="72">
        <f>SUM(H9:H20)</f>
        <v>3175.96</v>
      </c>
      <c r="I21" s="72">
        <f>SUM(I9:I20)</f>
        <v>3175.96</v>
      </c>
    </row>
    <row r="22" spans="1:9" ht="15">
      <c r="A22" s="186"/>
      <c r="B22" s="186"/>
      <c r="C22" s="186"/>
      <c r="D22" s="186"/>
      <c r="E22" s="186"/>
      <c r="F22" s="186"/>
      <c r="G22" s="157"/>
      <c r="H22" s="157"/>
      <c r="I22" s="162"/>
    </row>
    <row r="23" spans="1:9" ht="15">
      <c r="A23" s="187" t="s">
        <v>336</v>
      </c>
      <c r="B23" s="186"/>
      <c r="C23" s="186"/>
      <c r="D23" s="186"/>
      <c r="E23" s="186"/>
      <c r="F23" s="186"/>
      <c r="G23" s="157"/>
      <c r="H23" s="157"/>
      <c r="I23" s="162"/>
    </row>
    <row r="24" spans="1:9" ht="15">
      <c r="A24" s="187" t="s">
        <v>339</v>
      </c>
      <c r="B24" s="186"/>
      <c r="C24" s="186"/>
      <c r="D24" s="186"/>
      <c r="E24" s="186"/>
      <c r="F24" s="186"/>
      <c r="G24" s="157"/>
      <c r="H24" s="157"/>
      <c r="I24" s="162"/>
    </row>
    <row r="25" spans="1:9" ht="15">
      <c r="A25" s="187"/>
      <c r="B25" s="157"/>
      <c r="C25" s="157"/>
      <c r="D25" s="157"/>
      <c r="E25" s="157"/>
      <c r="F25" s="157"/>
      <c r="G25" s="157"/>
      <c r="H25" s="157"/>
      <c r="I25" s="162"/>
    </row>
    <row r="26" spans="1:9" ht="15">
      <c r="A26" s="187"/>
      <c r="B26" s="157"/>
      <c r="C26" s="157"/>
      <c r="D26" s="157"/>
      <c r="E26" s="157"/>
      <c r="G26" s="157"/>
      <c r="H26" s="157"/>
      <c r="I26" s="162"/>
    </row>
    <row r="27" spans="1:9">
      <c r="A27" s="184"/>
      <c r="B27" s="184"/>
      <c r="C27" s="184"/>
      <c r="D27" s="184"/>
      <c r="E27" s="184"/>
      <c r="F27" s="184"/>
      <c r="G27" s="184"/>
      <c r="H27" s="184"/>
      <c r="I27" s="162"/>
    </row>
    <row r="28" spans="1:9" ht="15">
      <c r="A28" s="163" t="s">
        <v>107</v>
      </c>
      <c r="B28" s="157"/>
      <c r="C28" s="157"/>
      <c r="D28" s="157"/>
      <c r="E28" s="157"/>
      <c r="F28" s="157"/>
      <c r="G28" s="157"/>
      <c r="H28" s="157"/>
      <c r="I28" s="162"/>
    </row>
    <row r="29" spans="1:9" ht="15">
      <c r="A29" s="157"/>
      <c r="B29" s="157"/>
      <c r="C29" s="157"/>
      <c r="D29" s="157"/>
      <c r="E29" s="157"/>
      <c r="F29" s="157"/>
      <c r="G29" s="157"/>
      <c r="H29" s="157"/>
      <c r="I29" s="162"/>
    </row>
    <row r="30" spans="1:9" ht="15">
      <c r="A30" s="157"/>
      <c r="B30" s="157"/>
      <c r="C30" s="157"/>
      <c r="D30" s="157"/>
      <c r="E30" s="157"/>
      <c r="F30" s="157"/>
      <c r="G30" s="157"/>
      <c r="H30" s="164"/>
      <c r="I30" s="162"/>
    </row>
    <row r="31" spans="1:9" ht="15">
      <c r="A31" s="163"/>
      <c r="B31" s="163" t="s">
        <v>266</v>
      </c>
      <c r="C31" s="163"/>
      <c r="D31" s="163"/>
      <c r="E31" s="163"/>
      <c r="F31" s="163"/>
      <c r="G31" s="157"/>
      <c r="H31" s="164"/>
      <c r="I31" s="162"/>
    </row>
    <row r="32" spans="1:9" ht="15">
      <c r="A32" s="157"/>
      <c r="B32" s="157" t="s">
        <v>265</v>
      </c>
      <c r="C32" s="157"/>
      <c r="D32" s="157"/>
      <c r="E32" s="157"/>
      <c r="F32" s="157"/>
      <c r="G32" s="157"/>
      <c r="H32" s="164"/>
      <c r="I32" s="162"/>
    </row>
    <row r="33" spans="1:9">
      <c r="A33" s="165"/>
      <c r="B33" s="165" t="s">
        <v>139</v>
      </c>
      <c r="C33" s="165"/>
      <c r="D33" s="165"/>
      <c r="E33" s="165"/>
      <c r="F33" s="165"/>
      <c r="G33" s="158"/>
      <c r="H33" s="158"/>
      <c r="I33" s="158"/>
    </row>
  </sheetData>
  <mergeCells count="2">
    <mergeCell ref="G1:H1"/>
    <mergeCell ref="G2:H2"/>
  </mergeCells>
  <printOptions gridLines="1"/>
  <pageMargins left="0.25" right="0.25" top="0.75" bottom="0.75" header="0.3" footer="0.3"/>
  <pageSetup scale="6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5.42578125" style="158" customWidth="1"/>
    <col min="2" max="2" width="13.140625" style="158" customWidth="1"/>
    <col min="3" max="3" width="15.140625" style="158" customWidth="1"/>
    <col min="4" max="4" width="18" style="158" customWidth="1"/>
    <col min="5" max="5" width="20.5703125" style="158" customWidth="1"/>
    <col min="6" max="6" width="21.28515625" style="158" customWidth="1"/>
    <col min="7" max="7" width="15.140625" style="158" customWidth="1"/>
    <col min="8" max="8" width="15.5703125" style="158" customWidth="1"/>
    <col min="9" max="9" width="13.42578125" style="158" customWidth="1"/>
    <col min="10" max="10" width="0" style="158" hidden="1" customWidth="1"/>
    <col min="11" max="16384" width="9.140625" style="158"/>
  </cols>
  <sheetData>
    <row r="1" spans="1:10" ht="15">
      <c r="A1" s="62" t="s">
        <v>429</v>
      </c>
      <c r="B1" s="62"/>
      <c r="C1" s="65"/>
      <c r="D1" s="65"/>
      <c r="E1" s="65"/>
      <c r="F1" s="65"/>
      <c r="G1" s="678" t="s">
        <v>109</v>
      </c>
      <c r="H1" s="678"/>
    </row>
    <row r="2" spans="1:10" ht="15">
      <c r="A2" s="64" t="s">
        <v>140</v>
      </c>
      <c r="B2" s="62"/>
      <c r="C2" s="65"/>
      <c r="D2" s="65"/>
      <c r="E2" s="65"/>
      <c r="F2" s="65"/>
      <c r="G2" s="676" t="str">
        <f>'ფორმა N1'!K2</f>
        <v>01.01.2020-12.31.2020</v>
      </c>
      <c r="H2" s="676"/>
    </row>
    <row r="3" spans="1:10" ht="15">
      <c r="A3" s="64"/>
      <c r="B3" s="64"/>
      <c r="C3" s="64"/>
      <c r="D3" s="64"/>
      <c r="E3" s="64"/>
      <c r="F3" s="64"/>
      <c r="G3" s="177"/>
      <c r="H3" s="177"/>
    </row>
    <row r="4" spans="1:10" ht="1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4"/>
      <c r="H4" s="64"/>
    </row>
    <row r="5" spans="1:10" ht="15">
      <c r="A5" s="336" t="str">
        <f>'ფორმა N1'!A5</f>
        <v>მპგ "ევროპული საქართველო-მოძრაობა თავისუფლებისთვის"</v>
      </c>
      <c r="B5" s="68"/>
      <c r="C5" s="68"/>
      <c r="D5" s="68"/>
      <c r="E5" s="68"/>
      <c r="F5" s="68"/>
      <c r="G5" s="69"/>
      <c r="H5" s="69"/>
    </row>
    <row r="6" spans="1:10" ht="15">
      <c r="A6" s="65"/>
      <c r="B6" s="65"/>
      <c r="C6" s="65"/>
      <c r="D6" s="65"/>
      <c r="E6" s="65"/>
      <c r="F6" s="65"/>
      <c r="G6" s="64"/>
      <c r="H6" s="64"/>
    </row>
    <row r="7" spans="1:10" ht="15">
      <c r="A7" s="176"/>
      <c r="B7" s="176"/>
      <c r="C7" s="176"/>
      <c r="D7" s="180"/>
      <c r="E7" s="176"/>
      <c r="F7" s="176"/>
      <c r="G7" s="66"/>
      <c r="H7" s="66"/>
    </row>
    <row r="8" spans="1:10" ht="30">
      <c r="A8" s="76" t="s">
        <v>64</v>
      </c>
      <c r="B8" s="76" t="s">
        <v>326</v>
      </c>
      <c r="C8" s="76" t="s">
        <v>327</v>
      </c>
      <c r="D8" s="76" t="s">
        <v>227</v>
      </c>
      <c r="E8" s="76" t="s">
        <v>335</v>
      </c>
      <c r="F8" s="76" t="s">
        <v>328</v>
      </c>
      <c r="G8" s="67" t="s">
        <v>10</v>
      </c>
      <c r="H8" s="67" t="s">
        <v>9</v>
      </c>
      <c r="J8" s="188" t="s">
        <v>334</v>
      </c>
    </row>
    <row r="9" spans="1:10" ht="15">
      <c r="A9" s="83"/>
      <c r="B9" s="83"/>
      <c r="C9" s="83"/>
      <c r="D9" s="83"/>
      <c r="E9" s="83"/>
      <c r="F9" s="83"/>
      <c r="G9" s="4"/>
      <c r="H9" s="4"/>
      <c r="J9" s="188" t="s">
        <v>0</v>
      </c>
    </row>
    <row r="10" spans="1:10" ht="15">
      <c r="A10" s="83"/>
      <c r="B10" s="83"/>
      <c r="C10" s="83"/>
      <c r="D10" s="83"/>
      <c r="E10" s="83"/>
      <c r="F10" s="83"/>
      <c r="G10" s="4"/>
      <c r="H10" s="4"/>
    </row>
    <row r="11" spans="1:10" ht="15">
      <c r="A11" s="73"/>
      <c r="B11" s="73"/>
      <c r="C11" s="73"/>
      <c r="D11" s="73"/>
      <c r="E11" s="73"/>
      <c r="F11" s="73"/>
      <c r="G11" s="4"/>
      <c r="H11" s="4"/>
    </row>
    <row r="12" spans="1:10" ht="15">
      <c r="A12" s="73"/>
      <c r="B12" s="73"/>
      <c r="C12" s="73"/>
      <c r="D12" s="73"/>
      <c r="E12" s="73"/>
      <c r="F12" s="73"/>
      <c r="G12" s="4"/>
      <c r="H12" s="4"/>
    </row>
    <row r="13" spans="1:10" ht="15">
      <c r="A13" s="73"/>
      <c r="B13" s="73"/>
      <c r="C13" s="73"/>
      <c r="D13" s="73"/>
      <c r="E13" s="73"/>
      <c r="F13" s="73"/>
      <c r="G13" s="4"/>
      <c r="H13" s="4"/>
    </row>
    <row r="14" spans="1:10" ht="15">
      <c r="A14" s="73"/>
      <c r="B14" s="73"/>
      <c r="C14" s="73"/>
      <c r="D14" s="73"/>
      <c r="E14" s="73"/>
      <c r="F14" s="73"/>
      <c r="G14" s="4"/>
      <c r="H14" s="4"/>
    </row>
    <row r="15" spans="1:10" ht="15">
      <c r="A15" s="73"/>
      <c r="B15" s="73"/>
      <c r="C15" s="73"/>
      <c r="D15" s="73"/>
      <c r="E15" s="73"/>
      <c r="F15" s="73"/>
      <c r="G15" s="4"/>
      <c r="H15" s="4"/>
    </row>
    <row r="16" spans="1:10" ht="15">
      <c r="A16" s="73"/>
      <c r="B16" s="73"/>
      <c r="C16" s="73"/>
      <c r="D16" s="73"/>
      <c r="E16" s="73"/>
      <c r="F16" s="73"/>
      <c r="G16" s="4"/>
      <c r="H16" s="4"/>
    </row>
    <row r="17" spans="1:8" ht="15">
      <c r="A17" s="73"/>
      <c r="B17" s="73"/>
      <c r="C17" s="73"/>
      <c r="D17" s="73"/>
      <c r="E17" s="73"/>
      <c r="F17" s="73"/>
      <c r="G17" s="4"/>
      <c r="H17" s="4"/>
    </row>
    <row r="18" spans="1:8" ht="15">
      <c r="A18" s="73"/>
      <c r="B18" s="73"/>
      <c r="C18" s="73"/>
      <c r="D18" s="73"/>
      <c r="E18" s="73"/>
      <c r="F18" s="73"/>
      <c r="G18" s="4"/>
      <c r="H18" s="4"/>
    </row>
    <row r="19" spans="1:8" ht="15">
      <c r="A19" s="73"/>
      <c r="B19" s="73"/>
      <c r="C19" s="73"/>
      <c r="D19" s="73"/>
      <c r="E19" s="73"/>
      <c r="F19" s="73"/>
      <c r="G19" s="4"/>
      <c r="H19" s="4"/>
    </row>
    <row r="20" spans="1:8" ht="15">
      <c r="A20" s="73"/>
      <c r="B20" s="73"/>
      <c r="C20" s="73"/>
      <c r="D20" s="73"/>
      <c r="E20" s="73"/>
      <c r="F20" s="73"/>
      <c r="G20" s="4"/>
      <c r="H20" s="4"/>
    </row>
    <row r="21" spans="1:8" ht="15">
      <c r="A21" s="73"/>
      <c r="B21" s="73"/>
      <c r="C21" s="73"/>
      <c r="D21" s="73"/>
      <c r="E21" s="73"/>
      <c r="F21" s="73"/>
      <c r="G21" s="4"/>
      <c r="H21" s="4"/>
    </row>
    <row r="22" spans="1:8" ht="15">
      <c r="A22" s="73"/>
      <c r="B22" s="73"/>
      <c r="C22" s="73"/>
      <c r="D22" s="73"/>
      <c r="E22" s="73"/>
      <c r="F22" s="73"/>
      <c r="G22" s="4"/>
      <c r="H22" s="4"/>
    </row>
    <row r="23" spans="1:8" ht="15">
      <c r="A23" s="73"/>
      <c r="B23" s="73"/>
      <c r="C23" s="73"/>
      <c r="D23" s="73"/>
      <c r="E23" s="73"/>
      <c r="F23" s="73"/>
      <c r="G23" s="4"/>
      <c r="H23" s="4"/>
    </row>
    <row r="24" spans="1:8" ht="15">
      <c r="A24" s="73"/>
      <c r="B24" s="73"/>
      <c r="C24" s="73"/>
      <c r="D24" s="73"/>
      <c r="E24" s="73"/>
      <c r="F24" s="73"/>
      <c r="G24" s="4"/>
      <c r="H24" s="4"/>
    </row>
    <row r="25" spans="1:8" ht="15">
      <c r="A25" s="73"/>
      <c r="B25" s="73"/>
      <c r="C25" s="73"/>
      <c r="D25" s="73"/>
      <c r="E25" s="73"/>
      <c r="F25" s="73"/>
      <c r="G25" s="4"/>
      <c r="H25" s="4"/>
    </row>
    <row r="26" spans="1:8" ht="15">
      <c r="A26" s="73"/>
      <c r="B26" s="73"/>
      <c r="C26" s="73"/>
      <c r="D26" s="73"/>
      <c r="E26" s="73"/>
      <c r="F26" s="73"/>
      <c r="G26" s="4"/>
      <c r="H26" s="4"/>
    </row>
    <row r="27" spans="1:8" ht="15">
      <c r="A27" s="73"/>
      <c r="B27" s="73"/>
      <c r="C27" s="73"/>
      <c r="D27" s="73"/>
      <c r="E27" s="73"/>
      <c r="F27" s="73"/>
      <c r="G27" s="4"/>
      <c r="H27" s="4"/>
    </row>
    <row r="28" spans="1:8" ht="15">
      <c r="A28" s="73"/>
      <c r="B28" s="73"/>
      <c r="C28" s="73"/>
      <c r="D28" s="73"/>
      <c r="E28" s="73"/>
      <c r="F28" s="73"/>
      <c r="G28" s="4"/>
      <c r="H28" s="4"/>
    </row>
    <row r="29" spans="1:8" ht="15">
      <c r="A29" s="73"/>
      <c r="B29" s="73"/>
      <c r="C29" s="73"/>
      <c r="D29" s="73"/>
      <c r="E29" s="73"/>
      <c r="F29" s="73"/>
      <c r="G29" s="4"/>
      <c r="H29" s="4"/>
    </row>
    <row r="30" spans="1:8" ht="15">
      <c r="A30" s="73"/>
      <c r="B30" s="73"/>
      <c r="C30" s="73"/>
      <c r="D30" s="73"/>
      <c r="E30" s="73"/>
      <c r="F30" s="73"/>
      <c r="G30" s="4"/>
      <c r="H30" s="4"/>
    </row>
    <row r="31" spans="1:8" ht="15">
      <c r="A31" s="73"/>
      <c r="B31" s="73"/>
      <c r="C31" s="73"/>
      <c r="D31" s="73"/>
      <c r="E31" s="73"/>
      <c r="F31" s="73"/>
      <c r="G31" s="4"/>
      <c r="H31" s="4"/>
    </row>
    <row r="32" spans="1:8" ht="15">
      <c r="A32" s="73"/>
      <c r="B32" s="73"/>
      <c r="C32" s="73"/>
      <c r="D32" s="73"/>
      <c r="E32" s="73"/>
      <c r="F32" s="73"/>
      <c r="G32" s="4"/>
      <c r="H32" s="4"/>
    </row>
    <row r="33" spans="1:9" ht="15">
      <c r="A33" s="73"/>
      <c r="B33" s="73"/>
      <c r="C33" s="73"/>
      <c r="D33" s="73"/>
      <c r="E33" s="73"/>
      <c r="F33" s="73"/>
      <c r="G33" s="4"/>
      <c r="H33" s="4"/>
    </row>
    <row r="34" spans="1:9" ht="15">
      <c r="A34" s="73"/>
      <c r="B34" s="84"/>
      <c r="C34" s="84"/>
      <c r="D34" s="84"/>
      <c r="E34" s="84"/>
      <c r="F34" s="84" t="s">
        <v>333</v>
      </c>
      <c r="G34" s="72">
        <f>SUM(G9:G33)</f>
        <v>0</v>
      </c>
      <c r="H34" s="72">
        <f>SUM(H9:H33)</f>
        <v>0</v>
      </c>
    </row>
    <row r="35" spans="1:9" ht="15">
      <c r="A35" s="186"/>
      <c r="B35" s="186"/>
      <c r="C35" s="186"/>
      <c r="D35" s="186"/>
      <c r="E35" s="186"/>
      <c r="F35" s="186"/>
      <c r="G35" s="186"/>
      <c r="H35" s="157"/>
      <c r="I35" s="157"/>
    </row>
    <row r="36" spans="1:9" ht="15">
      <c r="A36" s="187" t="s">
        <v>381</v>
      </c>
      <c r="B36" s="187"/>
      <c r="C36" s="186"/>
      <c r="D36" s="186"/>
      <c r="E36" s="186"/>
      <c r="F36" s="186"/>
      <c r="G36" s="186"/>
      <c r="H36" s="157"/>
      <c r="I36" s="157"/>
    </row>
    <row r="37" spans="1:9" ht="15">
      <c r="A37" s="187" t="s">
        <v>332</v>
      </c>
      <c r="B37" s="187"/>
      <c r="C37" s="186"/>
      <c r="D37" s="186"/>
      <c r="E37" s="186"/>
      <c r="F37" s="186"/>
      <c r="G37" s="186"/>
      <c r="H37" s="157"/>
      <c r="I37" s="157"/>
    </row>
    <row r="38" spans="1:9" ht="15">
      <c r="A38" s="187"/>
      <c r="B38" s="187"/>
      <c r="C38" s="157"/>
      <c r="D38" s="157"/>
      <c r="E38" s="157"/>
      <c r="F38" s="157"/>
      <c r="G38" s="157"/>
      <c r="H38" s="157"/>
      <c r="I38" s="157"/>
    </row>
    <row r="39" spans="1:9" ht="15">
      <c r="A39" s="187"/>
      <c r="B39" s="187"/>
      <c r="C39" s="157"/>
      <c r="D39" s="157"/>
      <c r="E39" s="157"/>
      <c r="F39" s="157"/>
      <c r="G39" s="157"/>
      <c r="H39" s="157"/>
      <c r="I39" s="157"/>
    </row>
    <row r="40" spans="1:9">
      <c r="A40" s="184"/>
      <c r="B40" s="184"/>
      <c r="C40" s="184"/>
      <c r="D40" s="184"/>
      <c r="E40" s="184"/>
      <c r="F40" s="184"/>
      <c r="G40" s="184"/>
      <c r="H40" s="184"/>
      <c r="I40" s="184"/>
    </row>
    <row r="41" spans="1:9" ht="15">
      <c r="A41" s="163" t="s">
        <v>107</v>
      </c>
      <c r="B41" s="163"/>
      <c r="C41" s="157"/>
      <c r="D41" s="157"/>
      <c r="E41" s="157"/>
      <c r="F41" s="157"/>
      <c r="G41" s="157"/>
      <c r="H41" s="157"/>
      <c r="I41" s="157"/>
    </row>
    <row r="42" spans="1:9" ht="15">
      <c r="A42" s="157"/>
      <c r="B42" s="157"/>
      <c r="C42" s="157"/>
      <c r="D42" s="157"/>
      <c r="E42" s="157"/>
      <c r="F42" s="157"/>
      <c r="G42" s="157"/>
      <c r="H42" s="157"/>
      <c r="I42" s="157"/>
    </row>
    <row r="43" spans="1:9" ht="15">
      <c r="A43" s="157"/>
      <c r="B43" s="157"/>
      <c r="C43" s="157"/>
      <c r="D43" s="157"/>
      <c r="E43" s="157"/>
      <c r="F43" s="157"/>
      <c r="G43" s="157"/>
      <c r="H43" s="157"/>
      <c r="I43" s="164"/>
    </row>
    <row r="44" spans="1:9" ht="15">
      <c r="A44" s="163"/>
      <c r="B44" s="163"/>
      <c r="C44" s="163" t="s">
        <v>400</v>
      </c>
      <c r="D44" s="163"/>
      <c r="E44" s="186"/>
      <c r="F44" s="163"/>
      <c r="G44" s="163"/>
      <c r="H44" s="157"/>
      <c r="I44" s="164"/>
    </row>
    <row r="45" spans="1:9" ht="15">
      <c r="A45" s="157"/>
      <c r="B45" s="157"/>
      <c r="C45" s="157" t="s">
        <v>265</v>
      </c>
      <c r="D45" s="157"/>
      <c r="E45" s="157"/>
      <c r="F45" s="157"/>
      <c r="G45" s="157"/>
      <c r="H45" s="157"/>
      <c r="I45" s="164"/>
    </row>
    <row r="46" spans="1:9">
      <c r="A46" s="165"/>
      <c r="B46" s="165"/>
      <c r="C46" s="165" t="s">
        <v>139</v>
      </c>
      <c r="D46" s="165"/>
      <c r="E46" s="165"/>
      <c r="F46" s="165"/>
      <c r="G46" s="16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30"/>
  <sheetViews>
    <sheetView view="pageBreakPreview" topLeftCell="A97" zoomScale="85" zoomScaleSheetLayoutView="85" workbookViewId="0">
      <selection activeCell="D28" sqref="D28"/>
    </sheetView>
  </sheetViews>
  <sheetFormatPr defaultRowHeight="12.75"/>
  <cols>
    <col min="1" max="1" width="6.42578125" style="158" customWidth="1"/>
    <col min="2" max="2" width="24.5703125" style="158" bestFit="1" customWidth="1"/>
    <col min="3" max="3" width="31.7109375" style="158" customWidth="1"/>
    <col min="4" max="4" width="36.140625" style="158" customWidth="1"/>
    <col min="5" max="5" width="16.85546875" style="158" customWidth="1"/>
    <col min="6" max="6" width="13.140625" style="158" customWidth="1"/>
    <col min="7" max="7" width="17" style="93" customWidth="1"/>
    <col min="8" max="8" width="13.7109375" style="158" customWidth="1"/>
    <col min="9" max="9" width="19.42578125" style="158" bestFit="1" customWidth="1"/>
    <col min="10" max="10" width="18.5703125" style="158" bestFit="1" customWidth="1"/>
    <col min="11" max="11" width="16.7109375" style="158" customWidth="1"/>
    <col min="12" max="12" width="17.7109375" style="158" customWidth="1"/>
    <col min="13" max="13" width="27" style="422" customWidth="1"/>
    <col min="14" max="16384" width="9.140625" style="158"/>
  </cols>
  <sheetData>
    <row r="2" spans="1:13" ht="15">
      <c r="A2" s="358" t="s">
        <v>475</v>
      </c>
      <c r="B2" s="358"/>
      <c r="C2" s="358"/>
      <c r="D2" s="358"/>
      <c r="E2" s="358"/>
      <c r="F2" s="358"/>
      <c r="G2" s="100"/>
      <c r="H2" s="65"/>
      <c r="I2" s="65"/>
      <c r="J2" s="65"/>
      <c r="K2" s="364"/>
      <c r="L2" s="365"/>
      <c r="M2" s="418" t="s">
        <v>109</v>
      </c>
    </row>
    <row r="3" spans="1:13" ht="15">
      <c r="A3" s="64" t="s">
        <v>140</v>
      </c>
      <c r="B3" s="64"/>
      <c r="C3" s="62"/>
      <c r="D3" s="65"/>
      <c r="E3" s="65"/>
      <c r="F3" s="65"/>
      <c r="G3" s="100"/>
      <c r="H3" s="65"/>
      <c r="I3" s="65"/>
      <c r="J3" s="65"/>
      <c r="K3" s="364"/>
      <c r="L3" s="355" t="str">
        <f>'ფორმა N1'!K2</f>
        <v>01.01.2020-12.31.2020</v>
      </c>
      <c r="M3" s="419"/>
    </row>
    <row r="4" spans="1:13" ht="15">
      <c r="A4" s="64"/>
      <c r="B4" s="64"/>
      <c r="C4" s="64"/>
      <c r="D4" s="62"/>
      <c r="E4" s="62"/>
      <c r="F4" s="62"/>
      <c r="G4" s="424"/>
      <c r="H4" s="62"/>
      <c r="I4" s="62"/>
      <c r="J4" s="62"/>
      <c r="K4" s="364"/>
      <c r="L4" s="364"/>
      <c r="M4" s="420"/>
    </row>
    <row r="5" spans="1:13" ht="15">
      <c r="A5" s="65" t="s">
        <v>269</v>
      </c>
      <c r="B5" s="65"/>
      <c r="C5" s="65"/>
      <c r="D5" s="65"/>
      <c r="E5" s="65"/>
      <c r="F5" s="65"/>
      <c r="G5" s="100"/>
      <c r="H5" s="65"/>
      <c r="I5" s="65"/>
      <c r="J5" s="65"/>
      <c r="K5" s="64"/>
      <c r="L5" s="64"/>
      <c r="M5" s="421"/>
    </row>
    <row r="6" spans="1:13" ht="15">
      <c r="A6" s="336" t="str">
        <f>'ფორმა N1'!A5</f>
        <v>მპგ "ევროპული საქართველო-მოძრაობა თავისუფლებისთვის"</v>
      </c>
      <c r="B6" s="68"/>
      <c r="C6" s="68"/>
      <c r="D6" s="68"/>
      <c r="E6" s="68"/>
      <c r="F6" s="68"/>
      <c r="G6" s="100"/>
      <c r="H6" s="68"/>
      <c r="I6" s="68"/>
      <c r="J6" s="68"/>
      <c r="K6" s="69"/>
      <c r="L6" s="69"/>
    </row>
    <row r="7" spans="1:13" ht="15">
      <c r="A7" s="65"/>
      <c r="B7" s="65"/>
      <c r="C7" s="65"/>
      <c r="D7" s="65"/>
      <c r="E7" s="65"/>
      <c r="F7" s="65"/>
      <c r="G7" s="100"/>
      <c r="H7" s="65"/>
      <c r="I7" s="65"/>
      <c r="J7" s="65"/>
      <c r="K7" s="64"/>
      <c r="L7" s="64"/>
      <c r="M7" s="421"/>
    </row>
    <row r="8" spans="1:13" ht="15">
      <c r="A8" s="356"/>
      <c r="B8" s="356"/>
      <c r="C8" s="356"/>
      <c r="D8" s="356"/>
      <c r="E8" s="356"/>
      <c r="F8" s="356"/>
      <c r="G8" s="425"/>
      <c r="H8" s="356"/>
      <c r="I8" s="356"/>
      <c r="J8" s="356"/>
      <c r="K8" s="66"/>
      <c r="L8" s="66"/>
      <c r="M8" s="423"/>
    </row>
    <row r="9" spans="1:13" ht="45">
      <c r="A9" s="76" t="s">
        <v>64</v>
      </c>
      <c r="B9" s="76" t="s">
        <v>481</v>
      </c>
      <c r="C9" s="76" t="s">
        <v>446</v>
      </c>
      <c r="D9" s="76" t="s">
        <v>447</v>
      </c>
      <c r="E9" s="76" t="s">
        <v>448</v>
      </c>
      <c r="F9" s="76" t="s">
        <v>449</v>
      </c>
      <c r="G9" s="426" t="s">
        <v>450</v>
      </c>
      <c r="H9" s="76" t="s">
        <v>451</v>
      </c>
      <c r="I9" s="76" t="s">
        <v>452</v>
      </c>
      <c r="J9" s="76" t="s">
        <v>453</v>
      </c>
      <c r="K9" s="76" t="s">
        <v>454</v>
      </c>
      <c r="L9" s="76" t="s">
        <v>455</v>
      </c>
      <c r="M9" s="76" t="s">
        <v>311</v>
      </c>
    </row>
    <row r="10" spans="1:13" s="93" customFormat="1" ht="20.25" customHeight="1">
      <c r="A10" s="83">
        <v>1</v>
      </c>
      <c r="B10" s="367" t="s">
        <v>662</v>
      </c>
      <c r="C10" s="453" t="s">
        <v>655</v>
      </c>
      <c r="D10" s="381" t="s">
        <v>660</v>
      </c>
      <c r="E10" s="369" t="s">
        <v>661</v>
      </c>
      <c r="F10" s="344" t="s">
        <v>658</v>
      </c>
      <c r="G10" s="83"/>
      <c r="H10" s="83"/>
      <c r="I10" s="344" t="s">
        <v>658</v>
      </c>
      <c r="J10" s="83"/>
      <c r="K10" s="454"/>
      <c r="L10" s="369">
        <v>5940</v>
      </c>
      <c r="M10" s="368"/>
    </row>
    <row r="11" spans="1:13" s="93" customFormat="1" ht="20.25" customHeight="1">
      <c r="A11" s="83">
        <v>2</v>
      </c>
      <c r="B11" s="367" t="s">
        <v>659</v>
      </c>
      <c r="C11" s="453" t="s">
        <v>655</v>
      </c>
      <c r="D11" s="381" t="s">
        <v>656</v>
      </c>
      <c r="E11" s="369" t="s">
        <v>657</v>
      </c>
      <c r="F11" s="83"/>
      <c r="G11" s="83"/>
      <c r="H11" s="83"/>
      <c r="I11" s="83"/>
      <c r="J11" s="83"/>
      <c r="K11" s="454"/>
      <c r="L11" s="369">
        <v>3540</v>
      </c>
      <c r="M11" s="368"/>
    </row>
    <row r="12" spans="1:13" s="93" customFormat="1" ht="20.25" customHeight="1">
      <c r="A12" s="83">
        <v>3</v>
      </c>
      <c r="B12" s="445"/>
      <c r="C12" s="453" t="s">
        <v>655</v>
      </c>
      <c r="D12" s="344" t="s">
        <v>667</v>
      </c>
      <c r="E12" s="344" t="s">
        <v>668</v>
      </c>
      <c r="F12" s="73"/>
      <c r="G12" s="73"/>
      <c r="H12" s="73"/>
      <c r="I12" s="73"/>
      <c r="J12" s="73"/>
      <c r="K12" s="454"/>
      <c r="L12" s="369">
        <v>26.86</v>
      </c>
      <c r="M12" s="196"/>
    </row>
    <row r="13" spans="1:13" s="93" customFormat="1" ht="23.25" customHeight="1">
      <c r="A13" s="83">
        <v>4</v>
      </c>
      <c r="B13" s="367"/>
      <c r="C13" s="453" t="s">
        <v>655</v>
      </c>
      <c r="D13" s="344" t="s">
        <v>667</v>
      </c>
      <c r="E13" s="369" t="s">
        <v>893</v>
      </c>
      <c r="F13" s="73"/>
      <c r="G13" s="73"/>
      <c r="H13" s="73"/>
      <c r="I13" s="73"/>
      <c r="J13" s="73"/>
      <c r="K13" s="454"/>
      <c r="L13" s="369">
        <v>4.18</v>
      </c>
      <c r="M13" s="196"/>
    </row>
    <row r="14" spans="1:13" s="93" customFormat="1" ht="20.25" customHeight="1">
      <c r="A14" s="83">
        <v>5</v>
      </c>
      <c r="B14" s="367"/>
      <c r="C14" s="453" t="s">
        <v>655</v>
      </c>
      <c r="D14" s="344" t="s">
        <v>667</v>
      </c>
      <c r="E14" s="369" t="s">
        <v>893</v>
      </c>
      <c r="F14" s="73"/>
      <c r="G14" s="73"/>
      <c r="H14" s="73"/>
      <c r="I14" s="73"/>
      <c r="J14" s="73"/>
      <c r="K14" s="454"/>
      <c r="L14" s="369">
        <v>66.05</v>
      </c>
      <c r="M14" s="196"/>
    </row>
    <row r="15" spans="1:13" s="93" customFormat="1" ht="20.25" customHeight="1">
      <c r="A15" s="83">
        <v>6</v>
      </c>
      <c r="B15" s="367"/>
      <c r="C15" s="453" t="s">
        <v>655</v>
      </c>
      <c r="D15" s="344" t="s">
        <v>667</v>
      </c>
      <c r="E15" s="369" t="s">
        <v>893</v>
      </c>
      <c r="F15" s="73"/>
      <c r="G15" s="73"/>
      <c r="H15" s="73"/>
      <c r="I15" s="73"/>
      <c r="J15" s="73"/>
      <c r="K15" s="454"/>
      <c r="L15" s="369">
        <v>311.10000000000002</v>
      </c>
      <c r="M15" s="196"/>
    </row>
    <row r="16" spans="1:13" s="93" customFormat="1" ht="20.25" customHeight="1">
      <c r="A16" s="83">
        <v>7</v>
      </c>
      <c r="B16" s="367"/>
      <c r="C16" s="453" t="s">
        <v>655</v>
      </c>
      <c r="D16" s="344" t="s">
        <v>667</v>
      </c>
      <c r="E16" s="369" t="s">
        <v>893</v>
      </c>
      <c r="F16" s="73"/>
      <c r="G16" s="73"/>
      <c r="H16" s="73"/>
      <c r="I16" s="73"/>
      <c r="J16" s="73"/>
      <c r="K16" s="454"/>
      <c r="L16" s="369">
        <v>145.06</v>
      </c>
      <c r="M16" s="196"/>
    </row>
    <row r="17" spans="1:13" s="93" customFormat="1" ht="20.25" customHeight="1">
      <c r="A17" s="83">
        <v>8</v>
      </c>
      <c r="B17" s="367" t="s">
        <v>921</v>
      </c>
      <c r="C17" s="453" t="s">
        <v>655</v>
      </c>
      <c r="D17" s="381" t="s">
        <v>891</v>
      </c>
      <c r="E17" s="369" t="s">
        <v>894</v>
      </c>
      <c r="F17" s="73"/>
      <c r="G17" s="73"/>
      <c r="H17" s="73"/>
      <c r="I17" s="73"/>
      <c r="J17" s="73"/>
      <c r="K17" s="454"/>
      <c r="L17" s="369">
        <v>15000</v>
      </c>
      <c r="M17" s="196"/>
    </row>
    <row r="18" spans="1:13" s="93" customFormat="1" ht="20.25" customHeight="1">
      <c r="A18" s="83">
        <v>9</v>
      </c>
      <c r="B18" s="83"/>
      <c r="C18" s="453" t="s">
        <v>655</v>
      </c>
      <c r="D18" s="344" t="s">
        <v>667</v>
      </c>
      <c r="E18" s="369" t="s">
        <v>893</v>
      </c>
      <c r="F18" s="73"/>
      <c r="G18" s="73"/>
      <c r="H18" s="73"/>
      <c r="I18" s="73"/>
      <c r="J18" s="73"/>
      <c r="K18" s="454"/>
      <c r="L18" s="369">
        <v>2199.23</v>
      </c>
      <c r="M18" s="196"/>
    </row>
    <row r="19" spans="1:13" s="93" customFormat="1" ht="20.25" customHeight="1">
      <c r="A19" s="83">
        <v>10</v>
      </c>
      <c r="B19" s="83"/>
      <c r="C19" s="453" t="s">
        <v>655</v>
      </c>
      <c r="D19" s="344" t="s">
        <v>667</v>
      </c>
      <c r="E19" s="369" t="s">
        <v>893</v>
      </c>
      <c r="F19" s="73"/>
      <c r="G19" s="73"/>
      <c r="H19" s="73"/>
      <c r="I19" s="73"/>
      <c r="J19" s="73"/>
      <c r="K19" s="454"/>
      <c r="L19" s="369">
        <v>2212.1799999999998</v>
      </c>
      <c r="M19" s="196"/>
    </row>
    <row r="20" spans="1:13" s="93" customFormat="1" ht="20.25" customHeight="1">
      <c r="A20" s="83">
        <v>11</v>
      </c>
      <c r="B20" s="83"/>
      <c r="C20" s="453" t="s">
        <v>655</v>
      </c>
      <c r="D20" s="344" t="s">
        <v>667</v>
      </c>
      <c r="E20" s="369" t="s">
        <v>893</v>
      </c>
      <c r="F20" s="73"/>
      <c r="G20" s="73"/>
      <c r="H20" s="73"/>
      <c r="I20" s="73"/>
      <c r="J20" s="73"/>
      <c r="K20" s="454"/>
      <c r="L20" s="369">
        <v>862.15</v>
      </c>
      <c r="M20" s="196"/>
    </row>
    <row r="21" spans="1:13" s="93" customFormat="1" ht="20.25" customHeight="1">
      <c r="A21" s="83">
        <v>12</v>
      </c>
      <c r="B21" s="83"/>
      <c r="C21" s="453" t="s">
        <v>655</v>
      </c>
      <c r="D21" s="344" t="s">
        <v>667</v>
      </c>
      <c r="E21" s="369" t="s">
        <v>893</v>
      </c>
      <c r="F21" s="73"/>
      <c r="G21" s="73"/>
      <c r="H21" s="73"/>
      <c r="I21" s="73"/>
      <c r="J21" s="73"/>
      <c r="K21" s="454"/>
      <c r="L21" s="369">
        <v>643</v>
      </c>
      <c r="M21" s="196"/>
    </row>
    <row r="22" spans="1:13" s="93" customFormat="1" ht="20.25" customHeight="1">
      <c r="A22" s="83">
        <v>13</v>
      </c>
      <c r="B22" s="83"/>
      <c r="C22" s="453" t="s">
        <v>655</v>
      </c>
      <c r="D22" s="344" t="s">
        <v>667</v>
      </c>
      <c r="E22" s="369" t="s">
        <v>893</v>
      </c>
      <c r="F22" s="73"/>
      <c r="G22" s="73"/>
      <c r="H22" s="73"/>
      <c r="I22" s="73"/>
      <c r="J22" s="73"/>
      <c r="K22" s="454"/>
      <c r="L22" s="369">
        <v>2884.5</v>
      </c>
      <c r="M22" s="196"/>
    </row>
    <row r="23" spans="1:13" s="93" customFormat="1" ht="20.25" customHeight="1">
      <c r="A23" s="83">
        <v>14</v>
      </c>
      <c r="B23" s="83"/>
      <c r="C23" s="453" t="s">
        <v>655</v>
      </c>
      <c r="D23" s="344" t="s">
        <v>667</v>
      </c>
      <c r="E23" s="369" t="s">
        <v>893</v>
      </c>
      <c r="F23" s="73"/>
      <c r="G23" s="73"/>
      <c r="H23" s="73"/>
      <c r="I23" s="73"/>
      <c r="J23" s="73"/>
      <c r="K23" s="454"/>
      <c r="L23" s="369">
        <v>2885.57</v>
      </c>
      <c r="M23" s="196"/>
    </row>
    <row r="24" spans="1:13" s="93" customFormat="1" ht="20.25" customHeight="1">
      <c r="A24" s="83">
        <v>15</v>
      </c>
      <c r="B24" s="83"/>
      <c r="C24" s="453" t="s">
        <v>655</v>
      </c>
      <c r="D24" s="344" t="s">
        <v>667</v>
      </c>
      <c r="E24" s="369" t="s">
        <v>893</v>
      </c>
      <c r="F24" s="73"/>
      <c r="G24" s="73"/>
      <c r="H24" s="73"/>
      <c r="I24" s="73"/>
      <c r="J24" s="73"/>
      <c r="K24" s="454"/>
      <c r="L24" s="369">
        <v>2693.7</v>
      </c>
      <c r="M24" s="196"/>
    </row>
    <row r="25" spans="1:13" s="93" customFormat="1" ht="20.25" customHeight="1">
      <c r="A25" s="83">
        <v>16</v>
      </c>
      <c r="B25" s="83"/>
      <c r="C25" s="453" t="s">
        <v>655</v>
      </c>
      <c r="D25" s="344" t="s">
        <v>667</v>
      </c>
      <c r="E25" s="369" t="s">
        <v>893</v>
      </c>
      <c r="F25" s="73"/>
      <c r="G25" s="73"/>
      <c r="H25" s="73"/>
      <c r="I25" s="73"/>
      <c r="J25" s="73"/>
      <c r="K25" s="454"/>
      <c r="L25" s="369">
        <v>2776.5</v>
      </c>
      <c r="M25" s="196"/>
    </row>
    <row r="26" spans="1:13" s="93" customFormat="1" ht="20.25" customHeight="1">
      <c r="A26" s="83">
        <v>17</v>
      </c>
      <c r="B26" s="83"/>
      <c r="C26" s="453" t="s">
        <v>655</v>
      </c>
      <c r="D26" s="344" t="s">
        <v>667</v>
      </c>
      <c r="E26" s="369" t="s">
        <v>893</v>
      </c>
      <c r="F26" s="73"/>
      <c r="G26" s="73"/>
      <c r="H26" s="73"/>
      <c r="I26" s="73"/>
      <c r="J26" s="73"/>
      <c r="K26" s="454"/>
      <c r="L26" s="369">
        <v>2767.5</v>
      </c>
      <c r="M26" s="196"/>
    </row>
    <row r="27" spans="1:13" s="93" customFormat="1" ht="20.25" customHeight="1">
      <c r="A27" s="83">
        <v>18</v>
      </c>
      <c r="B27" s="83"/>
      <c r="C27" s="453" t="s">
        <v>655</v>
      </c>
      <c r="D27" s="344" t="s">
        <v>667</v>
      </c>
      <c r="E27" s="369" t="s">
        <v>893</v>
      </c>
      <c r="F27" s="73"/>
      <c r="G27" s="73"/>
      <c r="H27" s="73"/>
      <c r="I27" s="73"/>
      <c r="J27" s="73"/>
      <c r="K27" s="454"/>
      <c r="L27" s="369">
        <v>2767.5</v>
      </c>
      <c r="M27" s="196"/>
    </row>
    <row r="28" spans="1:13" s="93" customFormat="1" ht="20.25" customHeight="1">
      <c r="A28" s="83">
        <v>19</v>
      </c>
      <c r="B28" s="83"/>
      <c r="C28" s="453" t="s">
        <v>655</v>
      </c>
      <c r="D28" s="344" t="s">
        <v>667</v>
      </c>
      <c r="E28" s="369" t="s">
        <v>893</v>
      </c>
      <c r="F28" s="73"/>
      <c r="G28" s="73"/>
      <c r="H28" s="73"/>
      <c r="I28" s="73"/>
      <c r="J28" s="73"/>
      <c r="K28" s="454"/>
      <c r="L28" s="369">
        <v>2767.5</v>
      </c>
      <c r="M28" s="196"/>
    </row>
    <row r="29" spans="1:13" s="93" customFormat="1" ht="20.25" customHeight="1">
      <c r="A29" s="83">
        <v>20</v>
      </c>
      <c r="B29" s="83"/>
      <c r="C29" s="453" t="s">
        <v>655</v>
      </c>
      <c r="D29" s="344" t="s">
        <v>667</v>
      </c>
      <c r="E29" s="369" t="s">
        <v>893</v>
      </c>
      <c r="F29" s="73"/>
      <c r="G29" s="73"/>
      <c r="H29" s="73"/>
      <c r="I29" s="73"/>
      <c r="J29" s="73"/>
      <c r="K29" s="454"/>
      <c r="L29" s="369">
        <v>2767.5</v>
      </c>
      <c r="M29" s="196"/>
    </row>
    <row r="30" spans="1:13" s="93" customFormat="1" ht="20.25" customHeight="1">
      <c r="A30" s="83">
        <v>21</v>
      </c>
      <c r="B30" s="83"/>
      <c r="C30" s="453" t="s">
        <v>655</v>
      </c>
      <c r="D30" s="344" t="s">
        <v>667</v>
      </c>
      <c r="E30" s="369" t="s">
        <v>893</v>
      </c>
      <c r="F30" s="73"/>
      <c r="G30" s="73"/>
      <c r="H30" s="73"/>
      <c r="I30" s="73"/>
      <c r="J30" s="73"/>
      <c r="K30" s="454"/>
      <c r="L30" s="369">
        <v>2776.5</v>
      </c>
      <c r="M30" s="196"/>
    </row>
    <row r="31" spans="1:13" s="93" customFormat="1" ht="20.25" customHeight="1">
      <c r="A31" s="83">
        <v>22</v>
      </c>
      <c r="B31" s="83"/>
      <c r="C31" s="453" t="s">
        <v>655</v>
      </c>
      <c r="D31" s="344" t="s">
        <v>667</v>
      </c>
      <c r="E31" s="369" t="s">
        <v>893</v>
      </c>
      <c r="F31" s="73"/>
      <c r="G31" s="73"/>
      <c r="H31" s="73"/>
      <c r="I31" s="73"/>
      <c r="J31" s="73"/>
      <c r="K31" s="454"/>
      <c r="L31" s="369">
        <v>2776.5</v>
      </c>
      <c r="M31" s="196"/>
    </row>
    <row r="32" spans="1:13" s="93" customFormat="1" ht="20.25" customHeight="1">
      <c r="A32" s="83">
        <v>23</v>
      </c>
      <c r="B32" s="83"/>
      <c r="C32" s="453" t="s">
        <v>655</v>
      </c>
      <c r="D32" s="344" t="s">
        <v>667</v>
      </c>
      <c r="E32" s="369" t="s">
        <v>893</v>
      </c>
      <c r="F32" s="73"/>
      <c r="G32" s="73"/>
      <c r="H32" s="73"/>
      <c r="I32" s="73"/>
      <c r="J32" s="73"/>
      <c r="K32" s="454"/>
      <c r="L32" s="369">
        <v>2754</v>
      </c>
      <c r="M32" s="196"/>
    </row>
    <row r="33" spans="1:13" s="93" customFormat="1" ht="20.25" customHeight="1">
      <c r="A33" s="83">
        <v>24</v>
      </c>
      <c r="B33" s="83"/>
      <c r="C33" s="453" t="s">
        <v>655</v>
      </c>
      <c r="D33" s="344" t="s">
        <v>667</v>
      </c>
      <c r="E33" s="369" t="s">
        <v>893</v>
      </c>
      <c r="F33" s="73"/>
      <c r="G33" s="73"/>
      <c r="H33" s="73"/>
      <c r="I33" s="73"/>
      <c r="J33" s="73"/>
      <c r="K33" s="454"/>
      <c r="L33" s="369">
        <v>1024.1099999999999</v>
      </c>
      <c r="M33" s="196"/>
    </row>
    <row r="34" spans="1:13" s="93" customFormat="1" ht="16.5" customHeight="1">
      <c r="A34" s="83">
        <v>25</v>
      </c>
      <c r="B34" s="367" t="s">
        <v>920</v>
      </c>
      <c r="C34" s="453" t="s">
        <v>655</v>
      </c>
      <c r="D34" s="381" t="s">
        <v>892</v>
      </c>
      <c r="E34" s="369" t="s">
        <v>895</v>
      </c>
      <c r="F34" s="73"/>
      <c r="G34" s="73"/>
      <c r="H34" s="73"/>
      <c r="I34" s="73"/>
      <c r="J34" s="73"/>
      <c r="K34" s="454"/>
      <c r="L34" s="369">
        <v>25000</v>
      </c>
      <c r="M34" s="196"/>
    </row>
    <row r="35" spans="1:13" s="93" customFormat="1" ht="16.5" customHeight="1">
      <c r="A35" s="83">
        <v>26</v>
      </c>
      <c r="B35" s="83"/>
      <c r="C35" s="453" t="s">
        <v>655</v>
      </c>
      <c r="D35" s="344" t="s">
        <v>667</v>
      </c>
      <c r="E35" s="369" t="s">
        <v>893</v>
      </c>
      <c r="F35" s="73"/>
      <c r="G35" s="73"/>
      <c r="H35" s="73"/>
      <c r="I35" s="73"/>
      <c r="J35" s="73"/>
      <c r="K35" s="454"/>
      <c r="L35" s="369">
        <v>2767.5</v>
      </c>
      <c r="M35" s="196"/>
    </row>
    <row r="36" spans="1:13" s="93" customFormat="1" ht="16.5" customHeight="1">
      <c r="A36" s="83">
        <v>27</v>
      </c>
      <c r="B36" s="83"/>
      <c r="C36" s="453" t="s">
        <v>655</v>
      </c>
      <c r="D36" s="344" t="s">
        <v>667</v>
      </c>
      <c r="E36" s="369" t="s">
        <v>893</v>
      </c>
      <c r="F36" s="73"/>
      <c r="G36" s="83"/>
      <c r="H36" s="73"/>
      <c r="I36" s="73"/>
      <c r="J36" s="73"/>
      <c r="K36" s="454"/>
      <c r="L36" s="369">
        <v>2765.7</v>
      </c>
      <c r="M36" s="196"/>
    </row>
    <row r="37" spans="1:13" s="93" customFormat="1" ht="20.25" customHeight="1">
      <c r="A37" s="83">
        <v>28</v>
      </c>
      <c r="B37" s="532" t="s">
        <v>1213</v>
      </c>
      <c r="C37" s="453" t="s">
        <v>347</v>
      </c>
      <c r="D37" s="381" t="s">
        <v>663</v>
      </c>
      <c r="E37" s="369" t="s">
        <v>664</v>
      </c>
      <c r="F37" s="73"/>
      <c r="G37" s="83">
        <v>12</v>
      </c>
      <c r="H37" s="73"/>
      <c r="I37" s="73"/>
      <c r="J37" s="73"/>
      <c r="K37" s="454"/>
      <c r="L37" s="369">
        <v>417.3</v>
      </c>
      <c r="M37" s="346" t="s">
        <v>665</v>
      </c>
    </row>
    <row r="38" spans="1:13" s="93" customFormat="1" ht="20.25" customHeight="1">
      <c r="A38" s="83">
        <v>29</v>
      </c>
      <c r="B38" s="532" t="s">
        <v>1213</v>
      </c>
      <c r="C38" s="453" t="s">
        <v>347</v>
      </c>
      <c r="D38" s="381" t="s">
        <v>663</v>
      </c>
      <c r="E38" s="369" t="s">
        <v>664</v>
      </c>
      <c r="F38" s="73"/>
      <c r="G38" s="83"/>
      <c r="H38" s="73"/>
      <c r="I38" s="73"/>
      <c r="J38" s="73"/>
      <c r="K38" s="454"/>
      <c r="L38" s="369">
        <v>18</v>
      </c>
      <c r="M38" s="346" t="s">
        <v>666</v>
      </c>
    </row>
    <row r="39" spans="1:13" s="93" customFormat="1" ht="20.25" customHeight="1">
      <c r="A39" s="83">
        <v>30</v>
      </c>
      <c r="B39" s="532" t="s">
        <v>1213</v>
      </c>
      <c r="C39" s="453" t="s">
        <v>347</v>
      </c>
      <c r="D39" s="381" t="s">
        <v>663</v>
      </c>
      <c r="E39" s="369" t="s">
        <v>664</v>
      </c>
      <c r="F39" s="73"/>
      <c r="G39" s="83">
        <v>1000</v>
      </c>
      <c r="H39" s="73"/>
      <c r="I39" s="73"/>
      <c r="J39" s="73"/>
      <c r="K39" s="454"/>
      <c r="L39" s="369">
        <v>250</v>
      </c>
      <c r="M39" s="432" t="s">
        <v>669</v>
      </c>
    </row>
    <row r="40" spans="1:13" s="93" customFormat="1" ht="20.25" customHeight="1">
      <c r="A40" s="83">
        <v>31</v>
      </c>
      <c r="B40" s="532" t="s">
        <v>1213</v>
      </c>
      <c r="C40" s="453" t="s">
        <v>347</v>
      </c>
      <c r="D40" s="381" t="s">
        <v>663</v>
      </c>
      <c r="E40" s="369" t="s">
        <v>664</v>
      </c>
      <c r="F40" s="73"/>
      <c r="G40" s="83">
        <v>2</v>
      </c>
      <c r="H40" s="73"/>
      <c r="I40" s="73"/>
      <c r="J40" s="73"/>
      <c r="K40" s="454"/>
      <c r="L40" s="369">
        <v>370</v>
      </c>
      <c r="M40" s="432" t="s">
        <v>913</v>
      </c>
    </row>
    <row r="41" spans="1:13" s="93" customFormat="1" ht="25.5" customHeight="1">
      <c r="A41" s="83">
        <v>32</v>
      </c>
      <c r="B41" s="532" t="s">
        <v>1213</v>
      </c>
      <c r="C41" s="453" t="s">
        <v>347</v>
      </c>
      <c r="D41" s="381" t="s">
        <v>663</v>
      </c>
      <c r="E41" s="369" t="s">
        <v>664</v>
      </c>
      <c r="F41" s="73"/>
      <c r="G41" s="83">
        <v>3</v>
      </c>
      <c r="H41" s="73"/>
      <c r="I41" s="73"/>
      <c r="J41" s="73"/>
      <c r="K41" s="454"/>
      <c r="L41" s="369">
        <v>304</v>
      </c>
      <c r="M41" s="369" t="s">
        <v>914</v>
      </c>
    </row>
    <row r="42" spans="1:13" s="93" customFormat="1" ht="24" customHeight="1">
      <c r="A42" s="83">
        <v>33</v>
      </c>
      <c r="B42" s="532" t="s">
        <v>1213</v>
      </c>
      <c r="C42" s="453" t="s">
        <v>347</v>
      </c>
      <c r="D42" s="381" t="s">
        <v>663</v>
      </c>
      <c r="E42" s="369" t="s">
        <v>664</v>
      </c>
      <c r="F42" s="73"/>
      <c r="G42" s="83"/>
      <c r="H42" s="73"/>
      <c r="I42" s="73"/>
      <c r="J42" s="73"/>
      <c r="K42" s="454"/>
      <c r="L42" s="369">
        <v>87</v>
      </c>
      <c r="M42" s="369" t="s">
        <v>915</v>
      </c>
    </row>
    <row r="43" spans="1:13" s="93" customFormat="1" ht="24" customHeight="1">
      <c r="A43" s="83">
        <v>34</v>
      </c>
      <c r="B43" s="367" t="s">
        <v>919</v>
      </c>
      <c r="C43" s="453" t="s">
        <v>347</v>
      </c>
      <c r="D43" s="381" t="s">
        <v>918</v>
      </c>
      <c r="E43" s="369" t="s">
        <v>896</v>
      </c>
      <c r="F43" s="73"/>
      <c r="G43" s="73"/>
      <c r="H43" s="73"/>
      <c r="I43" s="73"/>
      <c r="J43" s="73"/>
      <c r="K43" s="454"/>
      <c r="L43" s="369">
        <v>138000</v>
      </c>
      <c r="M43" s="369" t="s">
        <v>916</v>
      </c>
    </row>
    <row r="44" spans="1:13" s="93" customFormat="1" ht="24" customHeight="1">
      <c r="A44" s="83">
        <v>35</v>
      </c>
      <c r="B44" s="532" t="s">
        <v>1213</v>
      </c>
      <c r="C44" s="453" t="s">
        <v>347</v>
      </c>
      <c r="D44" s="381" t="s">
        <v>663</v>
      </c>
      <c r="E44" s="369" t="s">
        <v>664</v>
      </c>
      <c r="F44" s="73"/>
      <c r="G44" s="73"/>
      <c r="H44" s="73"/>
      <c r="I44" s="73"/>
      <c r="J44" s="73"/>
      <c r="K44" s="454"/>
      <c r="L44" s="369">
        <v>25</v>
      </c>
      <c r="M44" s="369" t="s">
        <v>917</v>
      </c>
    </row>
    <row r="45" spans="1:13" s="93" customFormat="1" ht="20.25" customHeight="1">
      <c r="A45" s="83">
        <v>36</v>
      </c>
      <c r="B45" s="367" t="s">
        <v>662</v>
      </c>
      <c r="C45" s="453" t="s">
        <v>655</v>
      </c>
      <c r="D45" s="381" t="s">
        <v>660</v>
      </c>
      <c r="E45" s="369" t="s">
        <v>661</v>
      </c>
      <c r="F45" s="346" t="s">
        <v>658</v>
      </c>
      <c r="G45" s="83"/>
      <c r="H45" s="83"/>
      <c r="I45" s="346" t="s">
        <v>658</v>
      </c>
      <c r="J45" s="83"/>
      <c r="K45" s="454"/>
      <c r="L45" s="369">
        <v>990</v>
      </c>
      <c r="M45" s="368"/>
    </row>
    <row r="46" spans="1:13" s="93" customFormat="1" ht="20.25" customHeight="1">
      <c r="A46" s="83">
        <v>37</v>
      </c>
      <c r="B46" s="367" t="s">
        <v>659</v>
      </c>
      <c r="C46" s="453" t="s">
        <v>655</v>
      </c>
      <c r="D46" s="381" t="s">
        <v>656</v>
      </c>
      <c r="E46" s="369" t="s">
        <v>657</v>
      </c>
      <c r="F46" s="346" t="s">
        <v>658</v>
      </c>
      <c r="G46" s="83"/>
      <c r="H46" s="83"/>
      <c r="I46" s="346" t="s">
        <v>658</v>
      </c>
      <c r="J46" s="83"/>
      <c r="K46" s="454"/>
      <c r="L46" s="369">
        <v>590</v>
      </c>
      <c r="M46" s="368"/>
    </row>
    <row r="47" spans="1:13" s="93" customFormat="1" ht="20.25" customHeight="1">
      <c r="A47" s="83">
        <v>38</v>
      </c>
      <c r="B47" s="455" t="s">
        <v>953</v>
      </c>
      <c r="C47" s="453" t="s">
        <v>954</v>
      </c>
      <c r="D47" s="381" t="s">
        <v>955</v>
      </c>
      <c r="E47" s="369" t="s">
        <v>956</v>
      </c>
      <c r="F47" s="346" t="s">
        <v>658</v>
      </c>
      <c r="G47" s="73"/>
      <c r="H47" s="73"/>
      <c r="I47" s="346" t="s">
        <v>658</v>
      </c>
      <c r="J47" s="73"/>
      <c r="K47" s="454"/>
      <c r="L47" s="369">
        <v>5394</v>
      </c>
      <c r="M47" s="196"/>
    </row>
    <row r="48" spans="1:13" s="93" customFormat="1" ht="20.25" customHeight="1">
      <c r="A48" s="83">
        <v>39</v>
      </c>
      <c r="B48" s="83"/>
      <c r="C48" s="453" t="s">
        <v>655</v>
      </c>
      <c r="D48" s="344" t="s">
        <v>667</v>
      </c>
      <c r="E48" s="369" t="s">
        <v>893</v>
      </c>
      <c r="F48" s="346" t="s">
        <v>658</v>
      </c>
      <c r="G48" s="73"/>
      <c r="H48" s="73"/>
      <c r="I48" s="346" t="s">
        <v>658</v>
      </c>
      <c r="J48" s="73"/>
      <c r="K48" s="454"/>
      <c r="L48" s="369">
        <v>2770.2</v>
      </c>
      <c r="M48" s="196"/>
    </row>
    <row r="49" spans="1:13" s="93" customFormat="1" ht="20.25" customHeight="1">
      <c r="A49" s="83">
        <v>40</v>
      </c>
      <c r="B49" s="83"/>
      <c r="C49" s="453" t="s">
        <v>655</v>
      </c>
      <c r="D49" s="344" t="s">
        <v>667</v>
      </c>
      <c r="E49" s="369" t="s">
        <v>893</v>
      </c>
      <c r="F49" s="346" t="s">
        <v>658</v>
      </c>
      <c r="G49" s="73"/>
      <c r="H49" s="73"/>
      <c r="I49" s="346" t="s">
        <v>658</v>
      </c>
      <c r="J49" s="73"/>
      <c r="K49" s="454"/>
      <c r="L49" s="369">
        <v>2772</v>
      </c>
      <c r="M49" s="196"/>
    </row>
    <row r="50" spans="1:13" s="93" customFormat="1" ht="20.25" customHeight="1">
      <c r="A50" s="83">
        <v>41</v>
      </c>
      <c r="B50" s="83"/>
      <c r="C50" s="453" t="s">
        <v>655</v>
      </c>
      <c r="D50" s="344" t="s">
        <v>667</v>
      </c>
      <c r="E50" s="369" t="s">
        <v>893</v>
      </c>
      <c r="F50" s="346" t="s">
        <v>658</v>
      </c>
      <c r="G50" s="73"/>
      <c r="H50" s="73"/>
      <c r="I50" s="346" t="s">
        <v>658</v>
      </c>
      <c r="J50" s="73"/>
      <c r="K50" s="454"/>
      <c r="L50" s="369">
        <v>2776.5</v>
      </c>
      <c r="M50" s="196"/>
    </row>
    <row r="51" spans="1:13" s="93" customFormat="1" ht="20.25" customHeight="1">
      <c r="A51" s="83">
        <v>42</v>
      </c>
      <c r="B51" s="83"/>
      <c r="C51" s="453" t="s">
        <v>655</v>
      </c>
      <c r="D51" s="344" t="s">
        <v>667</v>
      </c>
      <c r="E51" s="369" t="s">
        <v>893</v>
      </c>
      <c r="F51" s="346" t="s">
        <v>658</v>
      </c>
      <c r="G51" s="73"/>
      <c r="H51" s="73"/>
      <c r="I51" s="346" t="s">
        <v>658</v>
      </c>
      <c r="J51" s="73"/>
      <c r="K51" s="454"/>
      <c r="L51" s="369">
        <v>2773.8</v>
      </c>
      <c r="M51" s="196"/>
    </row>
    <row r="52" spans="1:13" s="93" customFormat="1" ht="20.25" customHeight="1">
      <c r="A52" s="83">
        <v>43</v>
      </c>
      <c r="B52" s="83"/>
      <c r="C52" s="453" t="s">
        <v>655</v>
      </c>
      <c r="D52" s="344" t="s">
        <v>667</v>
      </c>
      <c r="E52" s="369" t="s">
        <v>893</v>
      </c>
      <c r="F52" s="346" t="s">
        <v>658</v>
      </c>
      <c r="G52" s="73"/>
      <c r="H52" s="73"/>
      <c r="I52" s="346" t="s">
        <v>658</v>
      </c>
      <c r="J52" s="73"/>
      <c r="K52" s="454"/>
      <c r="L52" s="369">
        <v>2773.8</v>
      </c>
      <c r="M52" s="196"/>
    </row>
    <row r="53" spans="1:13" s="93" customFormat="1" ht="20.25" customHeight="1">
      <c r="A53" s="83">
        <v>44</v>
      </c>
      <c r="B53" s="83"/>
      <c r="C53" s="453" t="s">
        <v>655</v>
      </c>
      <c r="D53" s="344" t="s">
        <v>667</v>
      </c>
      <c r="E53" s="369" t="s">
        <v>893</v>
      </c>
      <c r="F53" s="346" t="s">
        <v>658</v>
      </c>
      <c r="G53" s="73"/>
      <c r="H53" s="73"/>
      <c r="I53" s="346" t="s">
        <v>658</v>
      </c>
      <c r="J53" s="73"/>
      <c r="K53" s="454"/>
      <c r="L53" s="369">
        <v>2778.3</v>
      </c>
      <c r="M53" s="196"/>
    </row>
    <row r="54" spans="1:13" s="93" customFormat="1" ht="20.25" customHeight="1">
      <c r="A54" s="83">
        <v>45</v>
      </c>
      <c r="B54" s="83"/>
      <c r="C54" s="453" t="s">
        <v>655</v>
      </c>
      <c r="D54" s="344" t="s">
        <v>667</v>
      </c>
      <c r="E54" s="369" t="s">
        <v>893</v>
      </c>
      <c r="F54" s="346" t="s">
        <v>658</v>
      </c>
      <c r="G54" s="73"/>
      <c r="H54" s="73"/>
      <c r="I54" s="346" t="s">
        <v>658</v>
      </c>
      <c r="J54" s="73"/>
      <c r="K54" s="454"/>
      <c r="L54" s="369">
        <v>2778.3</v>
      </c>
      <c r="M54" s="196"/>
    </row>
    <row r="55" spans="1:13" s="93" customFormat="1" ht="20.25" customHeight="1">
      <c r="A55" s="83">
        <v>46</v>
      </c>
      <c r="B55" s="83"/>
      <c r="C55" s="453" t="s">
        <v>655</v>
      </c>
      <c r="D55" s="344" t="s">
        <v>667</v>
      </c>
      <c r="E55" s="369" t="s">
        <v>893</v>
      </c>
      <c r="F55" s="346" t="s">
        <v>658</v>
      </c>
      <c r="G55" s="73"/>
      <c r="H55" s="73"/>
      <c r="I55" s="346" t="s">
        <v>658</v>
      </c>
      <c r="J55" s="73"/>
      <c r="K55" s="454"/>
      <c r="L55" s="369">
        <v>2778.3</v>
      </c>
      <c r="M55" s="196"/>
    </row>
    <row r="56" spans="1:13" s="93" customFormat="1" ht="20.25" customHeight="1">
      <c r="A56" s="83">
        <v>47</v>
      </c>
      <c r="B56" s="83"/>
      <c r="C56" s="453" t="s">
        <v>655</v>
      </c>
      <c r="D56" s="344" t="s">
        <v>667</v>
      </c>
      <c r="E56" s="369" t="s">
        <v>893</v>
      </c>
      <c r="F56" s="346" t="s">
        <v>658</v>
      </c>
      <c r="G56" s="73"/>
      <c r="H56" s="73"/>
      <c r="I56" s="346" t="s">
        <v>658</v>
      </c>
      <c r="J56" s="73"/>
      <c r="K56" s="454"/>
      <c r="L56" s="369">
        <v>926.62</v>
      </c>
      <c r="M56" s="196"/>
    </row>
    <row r="57" spans="1:13" s="93" customFormat="1" ht="20.25" customHeight="1">
      <c r="A57" s="83">
        <v>48</v>
      </c>
      <c r="B57" s="83"/>
      <c r="C57" s="453" t="s">
        <v>655</v>
      </c>
      <c r="D57" s="344" t="s">
        <v>667</v>
      </c>
      <c r="E57" s="369" t="s">
        <v>893</v>
      </c>
      <c r="F57" s="346" t="s">
        <v>658</v>
      </c>
      <c r="G57" s="73"/>
      <c r="H57" s="73"/>
      <c r="I57" s="346" t="s">
        <v>658</v>
      </c>
      <c r="J57" s="73"/>
      <c r="K57" s="454"/>
      <c r="L57" s="369">
        <v>2787.3</v>
      </c>
      <c r="M57" s="196"/>
    </row>
    <row r="58" spans="1:13" s="93" customFormat="1" ht="20.25" customHeight="1">
      <c r="A58" s="83">
        <v>49</v>
      </c>
      <c r="B58" s="83"/>
      <c r="C58" s="453" t="s">
        <v>655</v>
      </c>
      <c r="D58" s="344" t="s">
        <v>667</v>
      </c>
      <c r="E58" s="369" t="s">
        <v>893</v>
      </c>
      <c r="F58" s="346" t="s">
        <v>658</v>
      </c>
      <c r="G58" s="73"/>
      <c r="H58" s="73"/>
      <c r="I58" s="346" t="s">
        <v>658</v>
      </c>
      <c r="J58" s="73"/>
      <c r="K58" s="454"/>
      <c r="L58" s="369">
        <v>2787.3</v>
      </c>
      <c r="M58" s="196"/>
    </row>
    <row r="59" spans="1:13" s="93" customFormat="1" ht="20.25" customHeight="1">
      <c r="A59" s="83">
        <v>50</v>
      </c>
      <c r="B59" s="83"/>
      <c r="C59" s="453" t="s">
        <v>655</v>
      </c>
      <c r="D59" s="344" t="s">
        <v>667</v>
      </c>
      <c r="E59" s="369" t="s">
        <v>893</v>
      </c>
      <c r="F59" s="346" t="s">
        <v>658</v>
      </c>
      <c r="G59" s="73"/>
      <c r="H59" s="73"/>
      <c r="I59" s="346" t="s">
        <v>658</v>
      </c>
      <c r="J59" s="73"/>
      <c r="K59" s="454"/>
      <c r="L59" s="369">
        <v>2790</v>
      </c>
      <c r="M59" s="196"/>
    </row>
    <row r="60" spans="1:13" s="93" customFormat="1" ht="20.25" customHeight="1">
      <c r="A60" s="83">
        <v>51</v>
      </c>
      <c r="B60" s="83"/>
      <c r="C60" s="453" t="s">
        <v>655</v>
      </c>
      <c r="D60" s="344" t="s">
        <v>667</v>
      </c>
      <c r="E60" s="369" t="s">
        <v>893</v>
      </c>
      <c r="F60" s="346" t="s">
        <v>658</v>
      </c>
      <c r="G60" s="73"/>
      <c r="H60" s="73"/>
      <c r="I60" s="346" t="s">
        <v>658</v>
      </c>
      <c r="J60" s="73"/>
      <c r="K60" s="454"/>
      <c r="L60" s="369">
        <v>2790</v>
      </c>
      <c r="M60" s="196"/>
    </row>
    <row r="61" spans="1:13" s="93" customFormat="1" ht="20.25" customHeight="1">
      <c r="A61" s="83">
        <v>52</v>
      </c>
      <c r="B61" s="367" t="s">
        <v>920</v>
      </c>
      <c r="C61" s="453" t="s">
        <v>655</v>
      </c>
      <c r="D61" s="381" t="s">
        <v>892</v>
      </c>
      <c r="E61" s="369" t="s">
        <v>895</v>
      </c>
      <c r="F61" s="346" t="s">
        <v>658</v>
      </c>
      <c r="G61" s="73"/>
      <c r="H61" s="73"/>
      <c r="I61" s="346" t="s">
        <v>658</v>
      </c>
      <c r="J61" s="73"/>
      <c r="K61" s="454"/>
      <c r="L61" s="369">
        <v>25000</v>
      </c>
      <c r="M61" s="196"/>
    </row>
    <row r="62" spans="1:13" s="93" customFormat="1" ht="20.25" customHeight="1">
      <c r="A62" s="83">
        <v>53</v>
      </c>
      <c r="B62" s="455" t="s">
        <v>957</v>
      </c>
      <c r="C62" s="453" t="s">
        <v>655</v>
      </c>
      <c r="D62" s="381" t="s">
        <v>958</v>
      </c>
      <c r="E62" s="369" t="s">
        <v>893</v>
      </c>
      <c r="F62" s="346" t="s">
        <v>658</v>
      </c>
      <c r="G62" s="73"/>
      <c r="H62" s="73"/>
      <c r="I62" s="346" t="s">
        <v>658</v>
      </c>
      <c r="J62" s="73"/>
      <c r="K62" s="454"/>
      <c r="L62" s="369">
        <v>27606</v>
      </c>
      <c r="M62" s="196"/>
    </row>
    <row r="63" spans="1:13" s="93" customFormat="1" ht="20.25" customHeight="1">
      <c r="A63" s="83">
        <v>54</v>
      </c>
      <c r="B63" s="367" t="s">
        <v>959</v>
      </c>
      <c r="C63" s="453" t="s">
        <v>347</v>
      </c>
      <c r="D63" s="381" t="s">
        <v>960</v>
      </c>
      <c r="E63" s="369" t="s">
        <v>961</v>
      </c>
      <c r="F63" s="346" t="s">
        <v>658</v>
      </c>
      <c r="G63" s="83"/>
      <c r="H63" s="73"/>
      <c r="I63" s="346" t="s">
        <v>658</v>
      </c>
      <c r="J63" s="73"/>
      <c r="K63" s="454"/>
      <c r="L63" s="369">
        <v>21000</v>
      </c>
      <c r="M63" s="432" t="s">
        <v>962</v>
      </c>
    </row>
    <row r="64" spans="1:13" s="93" customFormat="1" ht="19.5" customHeight="1">
      <c r="A64" s="83">
        <v>55</v>
      </c>
      <c r="B64" s="455" t="s">
        <v>953</v>
      </c>
      <c r="C64" s="453" t="s">
        <v>954</v>
      </c>
      <c r="D64" s="381" t="s">
        <v>955</v>
      </c>
      <c r="E64" s="369" t="s">
        <v>956</v>
      </c>
      <c r="F64" s="346" t="s">
        <v>658</v>
      </c>
      <c r="G64" s="73"/>
      <c r="H64" s="73"/>
      <c r="I64" s="346" t="s">
        <v>658</v>
      </c>
      <c r="J64" s="73"/>
      <c r="K64" s="454"/>
      <c r="L64" s="369">
        <v>12006</v>
      </c>
      <c r="M64" s="196"/>
    </row>
    <row r="65" spans="1:13" s="93" customFormat="1" ht="19.5" customHeight="1">
      <c r="A65" s="83">
        <v>56</v>
      </c>
      <c r="B65" s="291"/>
      <c r="C65" s="481" t="s">
        <v>1199</v>
      </c>
      <c r="D65" s="381" t="s">
        <v>1200</v>
      </c>
      <c r="E65" s="369" t="s">
        <v>1201</v>
      </c>
      <c r="F65" s="346" t="s">
        <v>658</v>
      </c>
      <c r="G65" s="73"/>
      <c r="H65" s="73"/>
      <c r="I65" s="346" t="s">
        <v>658</v>
      </c>
      <c r="J65" s="73"/>
      <c r="K65" s="454"/>
      <c r="L65" s="369">
        <v>1440</v>
      </c>
      <c r="M65" s="196"/>
    </row>
    <row r="66" spans="1:13" s="93" customFormat="1" ht="26.25" customHeight="1">
      <c r="A66" s="83">
        <v>57</v>
      </c>
      <c r="B66" s="291"/>
      <c r="C66" s="481" t="s">
        <v>1199</v>
      </c>
      <c r="D66" s="381" t="s">
        <v>1202</v>
      </c>
      <c r="E66" s="369" t="s">
        <v>1203</v>
      </c>
      <c r="F66" s="346" t="s">
        <v>658</v>
      </c>
      <c r="G66" s="73"/>
      <c r="H66" s="73"/>
      <c r="I66" s="346" t="s">
        <v>658</v>
      </c>
      <c r="J66" s="73"/>
      <c r="K66" s="454"/>
      <c r="L66" s="369">
        <v>1400</v>
      </c>
      <c r="M66" s="196"/>
    </row>
    <row r="67" spans="1:13" s="93" customFormat="1" ht="26.25" customHeight="1">
      <c r="A67" s="83">
        <v>58</v>
      </c>
      <c r="B67" s="532" t="s">
        <v>1213</v>
      </c>
      <c r="C67" s="481" t="s">
        <v>1199</v>
      </c>
      <c r="D67" s="381" t="s">
        <v>663</v>
      </c>
      <c r="E67" s="369" t="s">
        <v>664</v>
      </c>
      <c r="F67" s="346" t="s">
        <v>658</v>
      </c>
      <c r="G67" s="73"/>
      <c r="H67" s="73"/>
      <c r="I67" s="346" t="s">
        <v>658</v>
      </c>
      <c r="J67" s="73"/>
      <c r="K67" s="454"/>
      <c r="L67" s="369">
        <v>3700</v>
      </c>
      <c r="M67" s="196"/>
    </row>
    <row r="68" spans="1:13" s="93" customFormat="1" ht="19.5" customHeight="1">
      <c r="A68" s="83">
        <v>59</v>
      </c>
      <c r="B68" s="291"/>
      <c r="C68" s="481" t="s">
        <v>1204</v>
      </c>
      <c r="D68" s="381" t="s">
        <v>1205</v>
      </c>
      <c r="E68" s="375">
        <v>405215093</v>
      </c>
      <c r="F68" s="346" t="s">
        <v>658</v>
      </c>
      <c r="G68" s="73"/>
      <c r="H68" s="73"/>
      <c r="I68" s="346" t="s">
        <v>658</v>
      </c>
      <c r="J68" s="73"/>
      <c r="K68" s="454"/>
      <c r="L68" s="482">
        <v>60000</v>
      </c>
      <c r="M68" s="196"/>
    </row>
    <row r="69" spans="1:13" s="93" customFormat="1" ht="19.5" customHeight="1">
      <c r="A69" s="83">
        <v>60</v>
      </c>
      <c r="B69" s="367" t="s">
        <v>662</v>
      </c>
      <c r="C69" s="453" t="s">
        <v>655</v>
      </c>
      <c r="D69" s="381" t="s">
        <v>660</v>
      </c>
      <c r="E69" s="369" t="s">
        <v>661</v>
      </c>
      <c r="F69" s="346" t="s">
        <v>658</v>
      </c>
      <c r="G69" s="83"/>
      <c r="H69" s="83"/>
      <c r="I69" s="346" t="s">
        <v>658</v>
      </c>
      <c r="J69" s="83"/>
      <c r="K69" s="454"/>
      <c r="L69" s="369">
        <v>990</v>
      </c>
      <c r="M69" s="368"/>
    </row>
    <row r="70" spans="1:13" s="93" customFormat="1" ht="19.5" customHeight="1">
      <c r="A70" s="83">
        <v>61</v>
      </c>
      <c r="B70" s="367" t="s">
        <v>659</v>
      </c>
      <c r="C70" s="453" t="s">
        <v>655</v>
      </c>
      <c r="D70" s="381" t="s">
        <v>656</v>
      </c>
      <c r="E70" s="369" t="s">
        <v>657</v>
      </c>
      <c r="F70" s="346" t="s">
        <v>658</v>
      </c>
      <c r="G70" s="83"/>
      <c r="H70" s="83"/>
      <c r="I70" s="346" t="s">
        <v>658</v>
      </c>
      <c r="J70" s="83"/>
      <c r="K70" s="454"/>
      <c r="L70" s="369">
        <v>590</v>
      </c>
      <c r="M70" s="368"/>
    </row>
    <row r="71" spans="1:13" s="93" customFormat="1" ht="19.5" customHeight="1">
      <c r="A71" s="83">
        <v>62</v>
      </c>
      <c r="B71" s="367" t="s">
        <v>920</v>
      </c>
      <c r="C71" s="453" t="s">
        <v>655</v>
      </c>
      <c r="D71" s="381" t="s">
        <v>892</v>
      </c>
      <c r="E71" s="369" t="s">
        <v>895</v>
      </c>
      <c r="F71" s="346" t="s">
        <v>658</v>
      </c>
      <c r="G71" s="73"/>
      <c r="H71" s="73"/>
      <c r="I71" s="346" t="s">
        <v>658</v>
      </c>
      <c r="J71" s="73"/>
      <c r="K71" s="454"/>
      <c r="L71" s="369">
        <v>25000</v>
      </c>
      <c r="M71" s="196"/>
    </row>
    <row r="72" spans="1:13" s="93" customFormat="1" ht="19.5" customHeight="1">
      <c r="A72" s="83">
        <v>63</v>
      </c>
      <c r="B72" s="455" t="s">
        <v>957</v>
      </c>
      <c r="C72" s="453" t="s">
        <v>655</v>
      </c>
      <c r="D72" s="381" t="s">
        <v>958</v>
      </c>
      <c r="E72" s="369" t="s">
        <v>893</v>
      </c>
      <c r="F72" s="346" t="s">
        <v>658</v>
      </c>
      <c r="G72" s="73"/>
      <c r="H72" s="73"/>
      <c r="I72" s="346" t="s">
        <v>658</v>
      </c>
      <c r="J72" s="73"/>
      <c r="K72" s="454"/>
      <c r="L72" s="369">
        <v>53994</v>
      </c>
      <c r="M72" s="196"/>
    </row>
    <row r="73" spans="1:13" s="93" customFormat="1" ht="19.5" customHeight="1">
      <c r="A73" s="83">
        <v>64</v>
      </c>
      <c r="B73" s="291"/>
      <c r="C73" s="453" t="s">
        <v>655</v>
      </c>
      <c r="D73" s="381" t="s">
        <v>1206</v>
      </c>
      <c r="E73" s="369" t="s">
        <v>1207</v>
      </c>
      <c r="F73" s="346" t="s">
        <v>658</v>
      </c>
      <c r="G73" s="73"/>
      <c r="H73" s="73"/>
      <c r="I73" s="346" t="s">
        <v>658</v>
      </c>
      <c r="J73" s="73"/>
      <c r="K73" s="454"/>
      <c r="L73" s="632">
        <v>355</v>
      </c>
      <c r="M73" s="368" t="s">
        <v>1208</v>
      </c>
    </row>
    <row r="74" spans="1:13" s="93" customFormat="1" ht="19.5" customHeight="1">
      <c r="A74" s="83">
        <v>65</v>
      </c>
      <c r="B74" s="291"/>
      <c r="C74" s="453" t="s">
        <v>655</v>
      </c>
      <c r="D74" s="344" t="s">
        <v>667</v>
      </c>
      <c r="E74" s="369" t="s">
        <v>893</v>
      </c>
      <c r="F74" s="346" t="s">
        <v>658</v>
      </c>
      <c r="G74" s="73"/>
      <c r="H74" s="73"/>
      <c r="I74" s="346" t="s">
        <v>658</v>
      </c>
      <c r="J74" s="73"/>
      <c r="K74" s="454"/>
      <c r="L74" s="369">
        <v>2787.3</v>
      </c>
      <c r="M74" s="196"/>
    </row>
    <row r="75" spans="1:13" s="93" customFormat="1" ht="19.5" customHeight="1">
      <c r="A75" s="83">
        <v>66</v>
      </c>
      <c r="B75" s="291"/>
      <c r="C75" s="453" t="s">
        <v>655</v>
      </c>
      <c r="D75" s="344" t="s">
        <v>667</v>
      </c>
      <c r="E75" s="369" t="s">
        <v>893</v>
      </c>
      <c r="F75" s="346" t="s">
        <v>658</v>
      </c>
      <c r="G75" s="73"/>
      <c r="H75" s="73"/>
      <c r="I75" s="346" t="s">
        <v>658</v>
      </c>
      <c r="J75" s="73"/>
      <c r="K75" s="454"/>
      <c r="L75" s="369">
        <v>2787.3</v>
      </c>
      <c r="M75" s="196"/>
    </row>
    <row r="76" spans="1:13" s="93" customFormat="1" ht="19.5" customHeight="1">
      <c r="A76" s="83">
        <v>67</v>
      </c>
      <c r="B76" s="291"/>
      <c r="C76" s="453" t="s">
        <v>655</v>
      </c>
      <c r="D76" s="344" t="s">
        <v>667</v>
      </c>
      <c r="E76" s="369" t="s">
        <v>893</v>
      </c>
      <c r="F76" s="346" t="s">
        <v>658</v>
      </c>
      <c r="G76" s="73"/>
      <c r="H76" s="73"/>
      <c r="I76" s="346" t="s">
        <v>658</v>
      </c>
      <c r="J76" s="73"/>
      <c r="K76" s="454"/>
      <c r="L76" s="369">
        <v>2787.3</v>
      </c>
      <c r="M76" s="196"/>
    </row>
    <row r="77" spans="1:13" s="93" customFormat="1" ht="19.5" customHeight="1">
      <c r="A77" s="83">
        <v>68</v>
      </c>
      <c r="B77" s="291"/>
      <c r="C77" s="453" t="s">
        <v>655</v>
      </c>
      <c r="D77" s="344" t="s">
        <v>667</v>
      </c>
      <c r="E77" s="369" t="s">
        <v>893</v>
      </c>
      <c r="F77" s="346" t="s">
        <v>658</v>
      </c>
      <c r="G77" s="73"/>
      <c r="H77" s="73"/>
      <c r="I77" s="346" t="s">
        <v>658</v>
      </c>
      <c r="J77" s="73"/>
      <c r="K77" s="454"/>
      <c r="L77" s="369">
        <v>2782.8</v>
      </c>
      <c r="M77" s="196"/>
    </row>
    <row r="78" spans="1:13" s="93" customFormat="1" ht="19.5" customHeight="1">
      <c r="A78" s="83">
        <v>70</v>
      </c>
      <c r="B78" s="291"/>
      <c r="C78" s="453" t="s">
        <v>655</v>
      </c>
      <c r="D78" s="344" t="s">
        <v>667</v>
      </c>
      <c r="E78" s="369" t="s">
        <v>893</v>
      </c>
      <c r="F78" s="346" t="s">
        <v>658</v>
      </c>
      <c r="G78" s="73"/>
      <c r="H78" s="73"/>
      <c r="I78" s="346" t="s">
        <v>658</v>
      </c>
      <c r="J78" s="73"/>
      <c r="K78" s="454"/>
      <c r="L78" s="369">
        <v>2785.5</v>
      </c>
      <c r="M78" s="196"/>
    </row>
    <row r="79" spans="1:13" s="93" customFormat="1" ht="19.5" customHeight="1">
      <c r="A79" s="83">
        <v>71</v>
      </c>
      <c r="B79" s="291"/>
      <c r="C79" s="453" t="s">
        <v>655</v>
      </c>
      <c r="D79" s="344" t="s">
        <v>667</v>
      </c>
      <c r="E79" s="369" t="s">
        <v>893</v>
      </c>
      <c r="F79" s="346" t="s">
        <v>658</v>
      </c>
      <c r="G79" s="73"/>
      <c r="H79" s="73"/>
      <c r="I79" s="346" t="s">
        <v>658</v>
      </c>
      <c r="J79" s="73"/>
      <c r="K79" s="454"/>
      <c r="L79" s="369">
        <v>2790</v>
      </c>
      <c r="M79" s="196"/>
    </row>
    <row r="80" spans="1:13" s="93" customFormat="1" ht="19.5" customHeight="1">
      <c r="A80" s="83">
        <v>72</v>
      </c>
      <c r="B80" s="291"/>
      <c r="C80" s="453" t="s">
        <v>655</v>
      </c>
      <c r="D80" s="344" t="s">
        <v>667</v>
      </c>
      <c r="E80" s="369" t="s">
        <v>893</v>
      </c>
      <c r="F80" s="346" t="s">
        <v>658</v>
      </c>
      <c r="G80" s="73"/>
      <c r="H80" s="73"/>
      <c r="I80" s="346" t="s">
        <v>658</v>
      </c>
      <c r="J80" s="73"/>
      <c r="K80" s="454"/>
      <c r="L80" s="369">
        <v>2791.8</v>
      </c>
      <c r="M80" s="196"/>
    </row>
    <row r="81" spans="1:13" s="93" customFormat="1" ht="19.5" customHeight="1">
      <c r="A81" s="83">
        <v>73</v>
      </c>
      <c r="B81" s="291"/>
      <c r="C81" s="453" t="s">
        <v>655</v>
      </c>
      <c r="D81" s="344" t="s">
        <v>667</v>
      </c>
      <c r="E81" s="369" t="s">
        <v>893</v>
      </c>
      <c r="F81" s="346" t="s">
        <v>658</v>
      </c>
      <c r="G81" s="73"/>
      <c r="H81" s="73"/>
      <c r="I81" s="346" t="s">
        <v>658</v>
      </c>
      <c r="J81" s="73"/>
      <c r="K81" s="454"/>
      <c r="L81" s="369">
        <v>2788.2</v>
      </c>
      <c r="M81" s="196"/>
    </row>
    <row r="82" spans="1:13" s="93" customFormat="1" ht="19.5" customHeight="1">
      <c r="A82" s="83">
        <v>74</v>
      </c>
      <c r="B82" s="291"/>
      <c r="C82" s="453" t="s">
        <v>655</v>
      </c>
      <c r="D82" s="344" t="s">
        <v>667</v>
      </c>
      <c r="E82" s="369" t="s">
        <v>893</v>
      </c>
      <c r="F82" s="346" t="s">
        <v>658</v>
      </c>
      <c r="G82" s="73"/>
      <c r="H82" s="73"/>
      <c r="I82" s="346" t="s">
        <v>658</v>
      </c>
      <c r="J82" s="73"/>
      <c r="K82" s="454"/>
      <c r="L82" s="369">
        <v>2794.5</v>
      </c>
      <c r="M82" s="196"/>
    </row>
    <row r="83" spans="1:13" s="93" customFormat="1" ht="19.5" customHeight="1">
      <c r="A83" s="83">
        <v>75</v>
      </c>
      <c r="B83" s="291"/>
      <c r="C83" s="453" t="s">
        <v>655</v>
      </c>
      <c r="D83" s="344" t="s">
        <v>667</v>
      </c>
      <c r="E83" s="369" t="s">
        <v>893</v>
      </c>
      <c r="F83" s="346" t="s">
        <v>658</v>
      </c>
      <c r="G83" s="73"/>
      <c r="H83" s="73"/>
      <c r="I83" s="346" t="s">
        <v>658</v>
      </c>
      <c r="J83" s="73"/>
      <c r="K83" s="454"/>
      <c r="L83" s="369">
        <v>2790</v>
      </c>
      <c r="M83" s="196"/>
    </row>
    <row r="84" spans="1:13" s="93" customFormat="1" ht="19.5" customHeight="1">
      <c r="A84" s="83">
        <v>76</v>
      </c>
      <c r="B84" s="291"/>
      <c r="C84" s="453" t="s">
        <v>655</v>
      </c>
      <c r="D84" s="344" t="s">
        <v>667</v>
      </c>
      <c r="E84" s="369" t="s">
        <v>893</v>
      </c>
      <c r="F84" s="346" t="s">
        <v>658</v>
      </c>
      <c r="G84" s="73"/>
      <c r="H84" s="73"/>
      <c r="I84" s="346" t="s">
        <v>658</v>
      </c>
      <c r="J84" s="73"/>
      <c r="K84" s="454"/>
      <c r="L84" s="369">
        <v>2790</v>
      </c>
      <c r="M84" s="196"/>
    </row>
    <row r="85" spans="1:13" s="93" customFormat="1" ht="19.5" customHeight="1">
      <c r="A85" s="83">
        <v>77</v>
      </c>
      <c r="B85" s="291"/>
      <c r="C85" s="453" t="s">
        <v>655</v>
      </c>
      <c r="D85" s="344" t="s">
        <v>667</v>
      </c>
      <c r="E85" s="369" t="s">
        <v>893</v>
      </c>
      <c r="F85" s="346" t="s">
        <v>658</v>
      </c>
      <c r="G85" s="73"/>
      <c r="H85" s="73"/>
      <c r="I85" s="346" t="s">
        <v>658</v>
      </c>
      <c r="J85" s="73"/>
      <c r="K85" s="454"/>
      <c r="L85" s="369">
        <v>2786.4</v>
      </c>
      <c r="M85" s="196"/>
    </row>
    <row r="86" spans="1:13" s="93" customFormat="1" ht="19.5" customHeight="1">
      <c r="A86" s="83">
        <v>78</v>
      </c>
      <c r="B86" s="291"/>
      <c r="C86" s="453" t="s">
        <v>655</v>
      </c>
      <c r="D86" s="344" t="s">
        <v>667</v>
      </c>
      <c r="E86" s="369" t="s">
        <v>893</v>
      </c>
      <c r="F86" s="346" t="s">
        <v>658</v>
      </c>
      <c r="G86" s="73"/>
      <c r="H86" s="73"/>
      <c r="I86" s="346" t="s">
        <v>658</v>
      </c>
      <c r="J86" s="73"/>
      <c r="K86" s="454"/>
      <c r="L86" s="369">
        <v>8.5399999999999991</v>
      </c>
      <c r="M86" s="196"/>
    </row>
    <row r="87" spans="1:13" s="93" customFormat="1" ht="19.5" customHeight="1">
      <c r="A87" s="83">
        <v>79</v>
      </c>
      <c r="B87" s="291"/>
      <c r="C87" s="453" t="s">
        <v>655</v>
      </c>
      <c r="D87" s="344" t="s">
        <v>667</v>
      </c>
      <c r="E87" s="369" t="s">
        <v>893</v>
      </c>
      <c r="F87" s="346" t="s">
        <v>658</v>
      </c>
      <c r="G87" s="73"/>
      <c r="H87" s="73"/>
      <c r="I87" s="346" t="s">
        <v>658</v>
      </c>
      <c r="J87" s="73"/>
      <c r="K87" s="454"/>
      <c r="L87" s="369">
        <v>2785.5</v>
      </c>
      <c r="M87" s="196"/>
    </row>
    <row r="88" spans="1:13" s="93" customFormat="1" ht="19.5" customHeight="1">
      <c r="A88" s="83">
        <v>80</v>
      </c>
      <c r="B88" s="291"/>
      <c r="C88" s="453" t="s">
        <v>655</v>
      </c>
      <c r="D88" s="344" t="s">
        <v>667</v>
      </c>
      <c r="E88" s="369" t="s">
        <v>893</v>
      </c>
      <c r="F88" s="346" t="s">
        <v>658</v>
      </c>
      <c r="G88" s="73"/>
      <c r="H88" s="73"/>
      <c r="I88" s="346" t="s">
        <v>658</v>
      </c>
      <c r="J88" s="73"/>
      <c r="K88" s="454"/>
      <c r="L88" s="369">
        <v>2786.4</v>
      </c>
      <c r="M88" s="196"/>
    </row>
    <row r="89" spans="1:13" s="93" customFormat="1" ht="19.5" customHeight="1">
      <c r="A89" s="83">
        <v>81</v>
      </c>
      <c r="B89" s="291"/>
      <c r="C89" s="453" t="s">
        <v>655</v>
      </c>
      <c r="D89" s="344" t="s">
        <v>667</v>
      </c>
      <c r="E89" s="369" t="s">
        <v>893</v>
      </c>
      <c r="F89" s="346" t="s">
        <v>658</v>
      </c>
      <c r="G89" s="73"/>
      <c r="H89" s="73"/>
      <c r="I89" s="346" t="s">
        <v>658</v>
      </c>
      <c r="J89" s="73"/>
      <c r="K89" s="454"/>
      <c r="L89" s="369">
        <v>2777.64</v>
      </c>
      <c r="M89" s="196"/>
    </row>
    <row r="90" spans="1:13" s="93" customFormat="1" ht="19.5" customHeight="1">
      <c r="A90" s="83">
        <v>82</v>
      </c>
      <c r="B90" s="291"/>
      <c r="C90" s="453" t="s">
        <v>655</v>
      </c>
      <c r="D90" s="344" t="s">
        <v>667</v>
      </c>
      <c r="E90" s="369" t="s">
        <v>893</v>
      </c>
      <c r="F90" s="346" t="s">
        <v>658</v>
      </c>
      <c r="G90" s="73"/>
      <c r="H90" s="73"/>
      <c r="I90" s="346" t="s">
        <v>658</v>
      </c>
      <c r="J90" s="73"/>
      <c r="K90" s="454"/>
      <c r="L90" s="369">
        <v>2786.4</v>
      </c>
      <c r="M90" s="196"/>
    </row>
    <row r="91" spans="1:13" s="93" customFormat="1" ht="19.5" customHeight="1">
      <c r="A91" s="83">
        <v>83</v>
      </c>
      <c r="B91" s="291"/>
      <c r="C91" s="453" t="s">
        <v>655</v>
      </c>
      <c r="D91" s="344" t="s">
        <v>667</v>
      </c>
      <c r="E91" s="369" t="s">
        <v>893</v>
      </c>
      <c r="F91" s="346" t="s">
        <v>658</v>
      </c>
      <c r="G91" s="73"/>
      <c r="H91" s="73"/>
      <c r="I91" s="346" t="s">
        <v>658</v>
      </c>
      <c r="J91" s="73"/>
      <c r="K91" s="454"/>
      <c r="L91" s="369">
        <v>2786.4</v>
      </c>
      <c r="M91" s="196"/>
    </row>
    <row r="92" spans="1:13" s="93" customFormat="1" ht="19.5" customHeight="1">
      <c r="A92" s="83">
        <v>84</v>
      </c>
      <c r="B92" s="291"/>
      <c r="C92" s="453" t="s">
        <v>655</v>
      </c>
      <c r="D92" s="344" t="s">
        <v>667</v>
      </c>
      <c r="E92" s="369" t="s">
        <v>893</v>
      </c>
      <c r="F92" s="346" t="s">
        <v>658</v>
      </c>
      <c r="G92" s="73"/>
      <c r="H92" s="73"/>
      <c r="I92" s="346" t="s">
        <v>658</v>
      </c>
      <c r="J92" s="73"/>
      <c r="K92" s="454"/>
      <c r="L92" s="369">
        <v>2792.7</v>
      </c>
      <c r="M92" s="196"/>
    </row>
    <row r="93" spans="1:13" s="93" customFormat="1" ht="19.5" customHeight="1">
      <c r="A93" s="83">
        <v>85</v>
      </c>
      <c r="B93" s="291"/>
      <c r="C93" s="453" t="s">
        <v>655</v>
      </c>
      <c r="D93" s="344" t="s">
        <v>667</v>
      </c>
      <c r="E93" s="369" t="s">
        <v>893</v>
      </c>
      <c r="F93" s="346" t="s">
        <v>658</v>
      </c>
      <c r="G93" s="73"/>
      <c r="H93" s="73"/>
      <c r="I93" s="346" t="s">
        <v>658</v>
      </c>
      <c r="J93" s="73"/>
      <c r="K93" s="454"/>
      <c r="L93" s="369">
        <v>2788.2</v>
      </c>
      <c r="M93" s="196"/>
    </row>
    <row r="94" spans="1:13" s="93" customFormat="1" ht="19.5" customHeight="1">
      <c r="A94" s="83">
        <v>86</v>
      </c>
      <c r="B94" s="291"/>
      <c r="C94" s="453" t="s">
        <v>655</v>
      </c>
      <c r="D94" s="344" t="s">
        <v>667</v>
      </c>
      <c r="E94" s="369" t="s">
        <v>893</v>
      </c>
      <c r="F94" s="346" t="s">
        <v>658</v>
      </c>
      <c r="G94" s="73"/>
      <c r="H94" s="73"/>
      <c r="I94" s="346" t="s">
        <v>658</v>
      </c>
      <c r="J94" s="73"/>
      <c r="K94" s="454"/>
      <c r="L94" s="369">
        <v>2788.2</v>
      </c>
      <c r="M94" s="196"/>
    </row>
    <row r="95" spans="1:13" s="93" customFormat="1" ht="19.5" customHeight="1">
      <c r="A95" s="83">
        <v>87</v>
      </c>
      <c r="B95" s="291"/>
      <c r="C95" s="453" t="s">
        <v>655</v>
      </c>
      <c r="D95" s="344" t="s">
        <v>667</v>
      </c>
      <c r="E95" s="369" t="s">
        <v>893</v>
      </c>
      <c r="F95" s="346" t="s">
        <v>658</v>
      </c>
      <c r="G95" s="73"/>
      <c r="H95" s="73"/>
      <c r="I95" s="346" t="s">
        <v>658</v>
      </c>
      <c r="J95" s="73"/>
      <c r="K95" s="454"/>
      <c r="L95" s="369">
        <v>2788.2</v>
      </c>
      <c r="M95" s="196"/>
    </row>
    <row r="96" spans="1:13" s="93" customFormat="1" ht="19.5" customHeight="1">
      <c r="A96" s="83">
        <v>88</v>
      </c>
      <c r="B96" s="291"/>
      <c r="C96" s="453" t="s">
        <v>655</v>
      </c>
      <c r="D96" s="344" t="s">
        <v>667</v>
      </c>
      <c r="E96" s="369" t="s">
        <v>893</v>
      </c>
      <c r="F96" s="346" t="s">
        <v>658</v>
      </c>
      <c r="G96" s="73"/>
      <c r="H96" s="73"/>
      <c r="I96" s="346" t="s">
        <v>658</v>
      </c>
      <c r="J96" s="73"/>
      <c r="K96" s="454"/>
      <c r="L96" s="369">
        <v>2788.2</v>
      </c>
      <c r="M96" s="196"/>
    </row>
    <row r="97" spans="1:13" s="93" customFormat="1" ht="19.5" customHeight="1">
      <c r="A97" s="83">
        <v>89</v>
      </c>
      <c r="B97" s="291"/>
      <c r="C97" s="453" t="s">
        <v>655</v>
      </c>
      <c r="D97" s="344" t="s">
        <v>667</v>
      </c>
      <c r="E97" s="369" t="s">
        <v>893</v>
      </c>
      <c r="F97" s="346" t="s">
        <v>658</v>
      </c>
      <c r="G97" s="73"/>
      <c r="H97" s="73"/>
      <c r="I97" s="346" t="s">
        <v>658</v>
      </c>
      <c r="J97" s="73"/>
      <c r="K97" s="454"/>
      <c r="L97" s="369">
        <v>2788.2</v>
      </c>
      <c r="M97" s="196"/>
    </row>
    <row r="98" spans="1:13" s="93" customFormat="1" ht="19.5" customHeight="1">
      <c r="A98" s="83">
        <v>90</v>
      </c>
      <c r="B98" s="291"/>
      <c r="C98" s="453" t="s">
        <v>655</v>
      </c>
      <c r="D98" s="344" t="s">
        <v>667</v>
      </c>
      <c r="E98" s="369" t="s">
        <v>893</v>
      </c>
      <c r="F98" s="346" t="s">
        <v>658</v>
      </c>
      <c r="G98" s="73"/>
      <c r="H98" s="73"/>
      <c r="I98" s="346" t="s">
        <v>658</v>
      </c>
      <c r="J98" s="73"/>
      <c r="K98" s="454"/>
      <c r="L98" s="369">
        <v>2788.2</v>
      </c>
      <c r="M98" s="196"/>
    </row>
    <row r="99" spans="1:13" s="93" customFormat="1" ht="19.5" customHeight="1">
      <c r="A99" s="83">
        <v>91</v>
      </c>
      <c r="B99" s="291"/>
      <c r="C99" s="453" t="s">
        <v>655</v>
      </c>
      <c r="D99" s="344" t="s">
        <v>667</v>
      </c>
      <c r="E99" s="369" t="s">
        <v>893</v>
      </c>
      <c r="F99" s="346" t="s">
        <v>658</v>
      </c>
      <c r="G99" s="73"/>
      <c r="H99" s="73"/>
      <c r="I99" s="346" t="s">
        <v>658</v>
      </c>
      <c r="J99" s="73"/>
      <c r="K99" s="454"/>
      <c r="L99" s="369">
        <v>2788.2</v>
      </c>
      <c r="M99" s="196"/>
    </row>
    <row r="100" spans="1:13" s="93" customFormat="1" ht="19.5" customHeight="1">
      <c r="A100" s="83">
        <v>92</v>
      </c>
      <c r="B100" s="291"/>
      <c r="C100" s="453" t="s">
        <v>655</v>
      </c>
      <c r="D100" s="344" t="s">
        <v>667</v>
      </c>
      <c r="E100" s="369" t="s">
        <v>893</v>
      </c>
      <c r="F100" s="346" t="s">
        <v>658</v>
      </c>
      <c r="G100" s="73"/>
      <c r="H100" s="73"/>
      <c r="I100" s="346" t="s">
        <v>658</v>
      </c>
      <c r="J100" s="73"/>
      <c r="K100" s="454"/>
      <c r="L100" s="369">
        <v>9.85</v>
      </c>
      <c r="M100" s="196"/>
    </row>
    <row r="101" spans="1:13" s="93" customFormat="1" ht="19.5" customHeight="1">
      <c r="A101" s="83">
        <v>93</v>
      </c>
      <c r="B101" s="291"/>
      <c r="C101" s="453" t="s">
        <v>655</v>
      </c>
      <c r="D101" s="344" t="s">
        <v>667</v>
      </c>
      <c r="E101" s="369" t="s">
        <v>893</v>
      </c>
      <c r="F101" s="346" t="s">
        <v>658</v>
      </c>
      <c r="G101" s="73"/>
      <c r="H101" s="73"/>
      <c r="I101" s="346" t="s">
        <v>658</v>
      </c>
      <c r="J101" s="73"/>
      <c r="K101" s="454"/>
      <c r="L101" s="369">
        <v>123.92</v>
      </c>
      <c r="M101" s="196"/>
    </row>
    <row r="102" spans="1:13" s="93" customFormat="1" ht="19.5" customHeight="1">
      <c r="A102" s="83">
        <v>94</v>
      </c>
      <c r="B102" s="291"/>
      <c r="C102" s="453" t="s">
        <v>655</v>
      </c>
      <c r="D102" s="344" t="s">
        <v>667</v>
      </c>
      <c r="E102" s="369" t="s">
        <v>893</v>
      </c>
      <c r="F102" s="346" t="s">
        <v>658</v>
      </c>
      <c r="G102" s="73"/>
      <c r="H102" s="73"/>
      <c r="I102" s="346" t="s">
        <v>658</v>
      </c>
      <c r="J102" s="73"/>
      <c r="K102" s="454"/>
      <c r="L102" s="369">
        <v>2788.2</v>
      </c>
      <c r="M102" s="196"/>
    </row>
    <row r="103" spans="1:13" s="93" customFormat="1" ht="19.5" customHeight="1">
      <c r="A103" s="83">
        <v>95</v>
      </c>
      <c r="B103" s="291"/>
      <c r="C103" s="453" t="s">
        <v>655</v>
      </c>
      <c r="D103" s="344" t="s">
        <v>667</v>
      </c>
      <c r="E103" s="369" t="s">
        <v>893</v>
      </c>
      <c r="F103" s="346" t="s">
        <v>658</v>
      </c>
      <c r="G103" s="73"/>
      <c r="H103" s="73"/>
      <c r="I103" s="346" t="s">
        <v>658</v>
      </c>
      <c r="J103" s="73"/>
      <c r="K103" s="454"/>
      <c r="L103" s="369">
        <v>2788.2</v>
      </c>
      <c r="M103" s="196"/>
    </row>
    <row r="104" spans="1:13" s="93" customFormat="1" ht="19.5" customHeight="1">
      <c r="A104" s="83">
        <v>96</v>
      </c>
      <c r="B104" s="291"/>
      <c r="C104" s="453" t="s">
        <v>655</v>
      </c>
      <c r="D104" s="344" t="s">
        <v>667</v>
      </c>
      <c r="E104" s="369" t="s">
        <v>893</v>
      </c>
      <c r="F104" s="346" t="s">
        <v>658</v>
      </c>
      <c r="G104" s="73"/>
      <c r="H104" s="73"/>
      <c r="I104" s="346" t="s">
        <v>658</v>
      </c>
      <c r="J104" s="73"/>
      <c r="K104" s="454"/>
      <c r="L104" s="369">
        <v>2788.2</v>
      </c>
      <c r="M104" s="196"/>
    </row>
    <row r="105" spans="1:13" s="93" customFormat="1" ht="19.5" customHeight="1">
      <c r="A105" s="83">
        <v>97</v>
      </c>
      <c r="B105" s="291"/>
      <c r="C105" s="453" t="s">
        <v>655</v>
      </c>
      <c r="D105" s="344" t="s">
        <v>667</v>
      </c>
      <c r="E105" s="369" t="s">
        <v>893</v>
      </c>
      <c r="F105" s="346" t="s">
        <v>658</v>
      </c>
      <c r="G105" s="73"/>
      <c r="H105" s="73"/>
      <c r="I105" s="346" t="s">
        <v>658</v>
      </c>
      <c r="J105" s="73"/>
      <c r="K105" s="454"/>
      <c r="L105" s="369">
        <v>2788.2</v>
      </c>
      <c r="M105" s="196"/>
    </row>
    <row r="106" spans="1:13" s="93" customFormat="1" ht="16.5" customHeight="1">
      <c r="A106" s="83">
        <v>98</v>
      </c>
      <c r="B106" s="291"/>
      <c r="C106" s="481" t="s">
        <v>347</v>
      </c>
      <c r="D106" s="381" t="s">
        <v>960</v>
      </c>
      <c r="E106" s="369" t="s">
        <v>961</v>
      </c>
      <c r="F106" s="346" t="s">
        <v>658</v>
      </c>
      <c r="G106" s="73"/>
      <c r="H106" s="73"/>
      <c r="I106" s="346" t="s">
        <v>658</v>
      </c>
      <c r="J106" s="73"/>
      <c r="K106" s="454"/>
      <c r="L106" s="369">
        <v>306</v>
      </c>
      <c r="M106" s="368" t="s">
        <v>1209</v>
      </c>
    </row>
    <row r="107" spans="1:13" s="93" customFormat="1" ht="18" customHeight="1">
      <c r="A107" s="83">
        <v>99</v>
      </c>
      <c r="B107" s="291"/>
      <c r="C107" s="481" t="s">
        <v>347</v>
      </c>
      <c r="D107" s="381" t="s">
        <v>1210</v>
      </c>
      <c r="E107" s="369" t="s">
        <v>1211</v>
      </c>
      <c r="F107" s="346" t="s">
        <v>658</v>
      </c>
      <c r="G107" s="73"/>
      <c r="H107" s="73"/>
      <c r="I107" s="346" t="s">
        <v>658</v>
      </c>
      <c r="J107" s="73"/>
      <c r="K107" s="454"/>
      <c r="L107" s="369">
        <v>540</v>
      </c>
      <c r="M107" s="368" t="s">
        <v>1212</v>
      </c>
    </row>
    <row r="108" spans="1:13" s="93" customFormat="1" ht="16.5" customHeight="1">
      <c r="A108" s="83">
        <v>100</v>
      </c>
      <c r="B108" s="532" t="s">
        <v>1213</v>
      </c>
      <c r="C108" s="481" t="s">
        <v>347</v>
      </c>
      <c r="D108" s="381" t="s">
        <v>1214</v>
      </c>
      <c r="E108" s="369" t="s">
        <v>1215</v>
      </c>
      <c r="F108" s="346" t="s">
        <v>658</v>
      </c>
      <c r="G108" s="73"/>
      <c r="H108" s="73"/>
      <c r="I108" s="346" t="s">
        <v>658</v>
      </c>
      <c r="J108" s="73"/>
      <c r="K108" s="454"/>
      <c r="L108" s="632">
        <v>12715</v>
      </c>
      <c r="M108" s="368" t="s">
        <v>1216</v>
      </c>
    </row>
    <row r="109" spans="1:13" s="93" customFormat="1" ht="19.5" customHeight="1">
      <c r="A109" s="83">
        <v>101</v>
      </c>
      <c r="B109" s="601" t="s">
        <v>6298</v>
      </c>
      <c r="C109" s="481" t="s">
        <v>347</v>
      </c>
      <c r="D109" s="381" t="s">
        <v>1217</v>
      </c>
      <c r="E109" s="369" t="s">
        <v>1218</v>
      </c>
      <c r="F109" s="346" t="s">
        <v>658</v>
      </c>
      <c r="G109" s="73"/>
      <c r="H109" s="73"/>
      <c r="I109" s="346" t="s">
        <v>658</v>
      </c>
      <c r="J109" s="73"/>
      <c r="K109" s="454"/>
      <c r="L109" s="482">
        <v>150</v>
      </c>
      <c r="M109" s="368" t="s">
        <v>1219</v>
      </c>
    </row>
    <row r="110" spans="1:13" s="93" customFormat="1" ht="17.25" customHeight="1">
      <c r="A110" s="83">
        <v>102</v>
      </c>
      <c r="B110" s="532" t="s">
        <v>1213</v>
      </c>
      <c r="C110" s="481" t="s">
        <v>347</v>
      </c>
      <c r="D110" s="381" t="s">
        <v>663</v>
      </c>
      <c r="E110" s="369" t="s">
        <v>664</v>
      </c>
      <c r="F110" s="346" t="s">
        <v>658</v>
      </c>
      <c r="G110" s="73"/>
      <c r="H110" s="73"/>
      <c r="I110" s="346" t="s">
        <v>658</v>
      </c>
      <c r="J110" s="73"/>
      <c r="K110" s="454"/>
      <c r="L110" s="632">
        <v>2641</v>
      </c>
      <c r="M110" s="196"/>
    </row>
    <row r="111" spans="1:13" s="93" customFormat="1" ht="18.75" customHeight="1">
      <c r="A111" s="83">
        <v>103</v>
      </c>
      <c r="B111" s="367" t="s">
        <v>5976</v>
      </c>
      <c r="C111" s="453" t="s">
        <v>1204</v>
      </c>
      <c r="D111" s="381" t="s">
        <v>1205</v>
      </c>
      <c r="E111" s="375">
        <v>405215093</v>
      </c>
      <c r="F111" s="83" t="s">
        <v>658</v>
      </c>
      <c r="G111" s="73"/>
      <c r="H111" s="73"/>
      <c r="I111" s="83" t="s">
        <v>658</v>
      </c>
      <c r="J111" s="73"/>
      <c r="K111" s="454"/>
      <c r="L111" s="369">
        <v>30000</v>
      </c>
      <c r="M111" s="369"/>
    </row>
    <row r="112" spans="1:13" s="93" customFormat="1" ht="19.5" customHeight="1">
      <c r="A112" s="83">
        <v>104</v>
      </c>
      <c r="B112" s="532"/>
      <c r="C112" s="453" t="s">
        <v>655</v>
      </c>
      <c r="D112" s="344" t="s">
        <v>667</v>
      </c>
      <c r="E112" s="369" t="s">
        <v>893</v>
      </c>
      <c r="F112" s="346" t="s">
        <v>658</v>
      </c>
      <c r="G112" s="73"/>
      <c r="H112" s="73"/>
      <c r="I112" s="346" t="s">
        <v>658</v>
      </c>
      <c r="J112" s="73"/>
      <c r="K112" s="454"/>
      <c r="L112" s="369">
        <v>327.91</v>
      </c>
      <c r="M112" s="196"/>
    </row>
    <row r="113" spans="1:13" s="93" customFormat="1" ht="17.25" customHeight="1">
      <c r="A113" s="83">
        <v>105</v>
      </c>
      <c r="B113" s="532" t="s">
        <v>1213</v>
      </c>
      <c r="C113" s="481" t="s">
        <v>347</v>
      </c>
      <c r="D113" s="381" t="s">
        <v>663</v>
      </c>
      <c r="E113" s="369" t="s">
        <v>664</v>
      </c>
      <c r="F113" s="346" t="s">
        <v>658</v>
      </c>
      <c r="G113" s="73"/>
      <c r="H113" s="73"/>
      <c r="I113" s="346" t="s">
        <v>658</v>
      </c>
      <c r="J113" s="73"/>
      <c r="K113" s="454"/>
      <c r="L113" s="632">
        <v>220</v>
      </c>
      <c r="M113" s="368" t="s">
        <v>5996</v>
      </c>
    </row>
    <row r="114" spans="1:13" s="93" customFormat="1" ht="17.25" customHeight="1">
      <c r="A114" s="83">
        <v>106</v>
      </c>
      <c r="B114" s="532" t="s">
        <v>1213</v>
      </c>
      <c r="C114" s="481" t="s">
        <v>347</v>
      </c>
      <c r="D114" s="381" t="s">
        <v>663</v>
      </c>
      <c r="E114" s="369" t="s">
        <v>664</v>
      </c>
      <c r="F114" s="346" t="s">
        <v>658</v>
      </c>
      <c r="G114" s="73"/>
      <c r="H114" s="73"/>
      <c r="I114" s="346" t="s">
        <v>658</v>
      </c>
      <c r="J114" s="73"/>
      <c r="K114" s="454"/>
      <c r="L114" s="632">
        <v>2045</v>
      </c>
      <c r="M114" s="368" t="s">
        <v>6286</v>
      </c>
    </row>
    <row r="115" spans="1:13" ht="19.5" customHeight="1">
      <c r="A115" s="83">
        <v>107</v>
      </c>
      <c r="B115" s="532" t="s">
        <v>6337</v>
      </c>
      <c r="C115" s="264" t="s">
        <v>1199</v>
      </c>
      <c r="D115" s="558" t="s">
        <v>6091</v>
      </c>
      <c r="E115" s="387" t="s">
        <v>6092</v>
      </c>
      <c r="F115" s="346" t="s">
        <v>658</v>
      </c>
      <c r="G115" s="73"/>
      <c r="H115" s="73"/>
      <c r="I115" s="346" t="s">
        <v>658</v>
      </c>
      <c r="J115" s="73"/>
      <c r="K115" s="4"/>
      <c r="L115" s="34">
        <v>6700</v>
      </c>
      <c r="M115" s="633" t="s">
        <v>6094</v>
      </c>
    </row>
    <row r="116" spans="1:13" ht="15">
      <c r="A116" s="73" t="s">
        <v>271</v>
      </c>
      <c r="B116" s="292"/>
      <c r="C116" s="264"/>
      <c r="D116" s="73"/>
      <c r="E116" s="73"/>
      <c r="F116" s="73"/>
      <c r="G116" s="73"/>
      <c r="H116" s="73"/>
      <c r="I116" s="73"/>
      <c r="J116" s="73"/>
      <c r="K116" s="4"/>
      <c r="L116" s="4"/>
      <c r="M116" s="196"/>
    </row>
    <row r="117" spans="1:13" ht="15">
      <c r="A117" s="73"/>
      <c r="B117" s="292"/>
      <c r="C117" s="264"/>
      <c r="D117" s="84"/>
      <c r="E117" s="84"/>
      <c r="F117" s="84"/>
      <c r="G117" s="84"/>
      <c r="H117" s="73"/>
      <c r="I117" s="73"/>
      <c r="J117" s="73"/>
      <c r="K117" s="73" t="s">
        <v>456</v>
      </c>
      <c r="L117" s="72">
        <f>SUM(L10:L116)</f>
        <v>643566.66999999946</v>
      </c>
      <c r="M117" s="196"/>
    </row>
    <row r="118" spans="1:13" ht="15">
      <c r="A118" s="186"/>
      <c r="B118" s="186"/>
      <c r="C118" s="186"/>
      <c r="D118" s="186"/>
      <c r="E118" s="186"/>
      <c r="F118" s="186"/>
      <c r="G118" s="427"/>
      <c r="H118" s="186"/>
      <c r="I118" s="186"/>
      <c r="J118" s="186"/>
      <c r="K118" s="186"/>
      <c r="L118" s="157"/>
    </row>
    <row r="119" spans="1:13" ht="15">
      <c r="A119" s="187" t="s">
        <v>457</v>
      </c>
      <c r="B119" s="187"/>
      <c r="C119" s="187"/>
      <c r="D119" s="186"/>
      <c r="E119" s="186"/>
      <c r="F119" s="186"/>
      <c r="G119" s="427"/>
      <c r="H119" s="186"/>
      <c r="I119" s="186"/>
      <c r="J119" s="186"/>
      <c r="K119" s="186"/>
      <c r="L119" s="157"/>
    </row>
    <row r="120" spans="1:13" ht="15">
      <c r="A120" s="187" t="s">
        <v>458</v>
      </c>
      <c r="B120" s="187"/>
      <c r="C120" s="187"/>
      <c r="D120" s="186"/>
      <c r="E120" s="186"/>
      <c r="F120" s="186"/>
      <c r="G120" s="427"/>
      <c r="H120" s="186"/>
      <c r="I120" s="186"/>
      <c r="J120" s="186"/>
      <c r="K120" s="186"/>
      <c r="L120" s="157"/>
    </row>
    <row r="121" spans="1:13" ht="15">
      <c r="A121" s="174" t="s">
        <v>459</v>
      </c>
      <c r="B121" s="174"/>
      <c r="C121" s="187"/>
      <c r="D121" s="157"/>
      <c r="E121" s="157"/>
      <c r="F121" s="157"/>
      <c r="G121" s="26"/>
      <c r="H121" s="157"/>
      <c r="I121" s="157"/>
      <c r="J121" s="157"/>
      <c r="K121" s="157"/>
      <c r="L121" s="157"/>
    </row>
    <row r="122" spans="1:13" ht="15">
      <c r="A122" s="174" t="s">
        <v>476</v>
      </c>
      <c r="B122" s="174"/>
      <c r="C122" s="187"/>
      <c r="D122" s="157"/>
      <c r="E122" s="157"/>
      <c r="F122" s="157"/>
      <c r="G122" s="26"/>
      <c r="H122" s="157"/>
      <c r="I122" s="157"/>
      <c r="J122" s="157"/>
      <c r="K122" s="157"/>
      <c r="L122" s="157"/>
    </row>
    <row r="123" spans="1:13" ht="15.75" customHeight="1">
      <c r="A123" s="363" t="s">
        <v>477</v>
      </c>
      <c r="B123" s="363"/>
      <c r="C123" s="363"/>
      <c r="D123" s="363"/>
      <c r="E123" s="363"/>
      <c r="F123" s="363"/>
      <c r="G123" s="428"/>
      <c r="H123" s="363"/>
      <c r="I123" s="363"/>
      <c r="J123" s="363"/>
      <c r="K123" s="363"/>
      <c r="L123" s="363"/>
    </row>
    <row r="124" spans="1:13" ht="15.75" customHeight="1">
      <c r="A124" s="363"/>
      <c r="B124" s="363"/>
      <c r="C124" s="363"/>
      <c r="D124" s="363"/>
      <c r="E124" s="363"/>
      <c r="F124" s="363"/>
      <c r="G124" s="428"/>
      <c r="H124" s="363"/>
      <c r="I124" s="363"/>
      <c r="J124" s="363"/>
      <c r="K124" s="363"/>
      <c r="L124" s="363"/>
    </row>
    <row r="125" spans="1:13">
      <c r="A125" s="184"/>
      <c r="B125" s="184"/>
      <c r="C125" s="184"/>
      <c r="D125" s="184"/>
      <c r="E125" s="184"/>
      <c r="F125" s="184"/>
      <c r="G125" s="429"/>
      <c r="H125" s="184"/>
      <c r="I125" s="184"/>
      <c r="J125" s="184"/>
      <c r="K125" s="184"/>
      <c r="L125" s="184"/>
    </row>
    <row r="126" spans="1:13" ht="15" customHeight="1">
      <c r="A126" s="359" t="s">
        <v>107</v>
      </c>
      <c r="B126" s="359"/>
      <c r="C126" s="359"/>
      <c r="D126" s="265"/>
      <c r="E126" s="266"/>
      <c r="F126" s="266"/>
      <c r="G126" s="430"/>
      <c r="H126" s="265"/>
      <c r="I126" s="265"/>
      <c r="J126" s="265"/>
      <c r="K126" s="265"/>
      <c r="L126" s="157"/>
    </row>
    <row r="127" spans="1:13" ht="15">
      <c r="A127" s="265"/>
      <c r="B127" s="265"/>
      <c r="C127" s="266"/>
      <c r="D127" s="265"/>
      <c r="E127" s="266"/>
      <c r="F127" s="266"/>
      <c r="G127" s="430"/>
      <c r="H127" s="265"/>
      <c r="I127" s="265"/>
      <c r="J127" s="265"/>
      <c r="K127" s="267"/>
      <c r="L127" s="157"/>
    </row>
    <row r="128" spans="1:13" ht="15" customHeight="1">
      <c r="A128" s="265"/>
      <c r="B128" s="265"/>
      <c r="C128" s="266"/>
      <c r="D128" s="360" t="s">
        <v>263</v>
      </c>
      <c r="E128" s="360"/>
      <c r="F128" s="357"/>
      <c r="G128" s="431"/>
      <c r="H128" s="361" t="s">
        <v>461</v>
      </c>
      <c r="I128" s="361"/>
      <c r="J128" s="361"/>
      <c r="K128" s="270"/>
      <c r="L128" s="157"/>
    </row>
    <row r="129" spans="1:12" ht="15">
      <c r="A129" s="265"/>
      <c r="B129" s="265"/>
      <c r="C129" s="266"/>
      <c r="D129" s="265"/>
      <c r="E129" s="266"/>
      <c r="F129" s="266"/>
      <c r="G129" s="430"/>
      <c r="H129" s="362"/>
      <c r="I129" s="362"/>
      <c r="J129" s="362"/>
      <c r="K129" s="270"/>
      <c r="L129" s="157"/>
    </row>
    <row r="130" spans="1:12" ht="15">
      <c r="A130" s="265"/>
      <c r="B130" s="265"/>
      <c r="C130" s="266"/>
      <c r="D130" s="357" t="s">
        <v>139</v>
      </c>
      <c r="E130" s="357"/>
      <c r="F130" s="357"/>
      <c r="G130" s="431"/>
      <c r="H130" s="265"/>
      <c r="I130" s="265"/>
      <c r="J130" s="265"/>
      <c r="K130" s="265"/>
      <c r="L130" s="157"/>
    </row>
  </sheetData>
  <autoFilter ref="A9:M117"/>
  <dataValidations count="1">
    <dataValidation type="list" allowBlank="1" showInputMessage="1" showErrorMessage="1" sqref="C10:C117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3" fitToHeight="0" orientation="landscape" r:id="rId1"/>
  <rowBreaks count="2" manualBreakCount="2">
    <brk id="60" max="12" man="1"/>
    <brk id="98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view="pageBreakPreview" zoomScaleSheetLayoutView="100" workbookViewId="0">
      <selection activeCell="D9" sqref="D9"/>
    </sheetView>
  </sheetViews>
  <sheetFormatPr defaultRowHeight="15"/>
  <cols>
    <col min="1" max="1" width="15.7109375" style="21" customWidth="1"/>
    <col min="2" max="2" width="69" style="21" customWidth="1"/>
    <col min="3" max="3" width="16" style="21" customWidth="1"/>
    <col min="4" max="4" width="16.5703125" style="21" bestFit="1" customWidth="1"/>
    <col min="5" max="16384" width="9.140625" style="21"/>
  </cols>
  <sheetData>
    <row r="1" spans="1:5">
      <c r="A1" s="62" t="s">
        <v>297</v>
      </c>
      <c r="B1" s="96"/>
      <c r="C1" s="678" t="s">
        <v>109</v>
      </c>
      <c r="D1" s="678"/>
    </row>
    <row r="2" spans="1:5">
      <c r="A2" s="64" t="s">
        <v>140</v>
      </c>
      <c r="B2" s="96"/>
      <c r="C2" s="676" t="str">
        <f>'ფორმა N1'!K2</f>
        <v>01.01.2020-12.31.2020</v>
      </c>
      <c r="D2" s="677"/>
    </row>
    <row r="3" spans="1:5">
      <c r="A3" s="64"/>
      <c r="B3" s="96"/>
      <c r="C3" s="262"/>
      <c r="D3" s="262"/>
    </row>
    <row r="4" spans="1:5" s="2" customFormat="1">
      <c r="A4" s="65" t="s">
        <v>269</v>
      </c>
      <c r="B4" s="65"/>
      <c r="C4" s="64"/>
      <c r="D4" s="64"/>
      <c r="E4" s="21"/>
    </row>
    <row r="5" spans="1:5" s="2" customFormat="1">
      <c r="A5" s="99" t="str">
        <f>'ფორმა N1'!A5</f>
        <v>მპგ "ევროპული საქართველო-მოძრაობა თავისუფლებისთვის"</v>
      </c>
      <c r="B5" s="94"/>
      <c r="C5" s="50"/>
      <c r="D5" s="50"/>
    </row>
    <row r="6" spans="1:5" s="2" customFormat="1">
      <c r="A6" s="65"/>
      <c r="B6" s="65"/>
      <c r="C6" s="64"/>
      <c r="D6" s="64"/>
    </row>
    <row r="7" spans="1:5" s="6" customFormat="1">
      <c r="A7" s="261"/>
      <c r="B7" s="261"/>
      <c r="C7" s="66"/>
      <c r="D7" s="66"/>
    </row>
    <row r="8" spans="1:5" s="6" customFormat="1" ht="30">
      <c r="A8" s="91" t="s">
        <v>64</v>
      </c>
      <c r="B8" s="67" t="s">
        <v>11</v>
      </c>
      <c r="C8" s="643" t="s">
        <v>10</v>
      </c>
      <c r="D8" s="643" t="s">
        <v>9</v>
      </c>
    </row>
    <row r="9" spans="1:5" s="9" customFormat="1" ht="18">
      <c r="A9" s="13">
        <v>1</v>
      </c>
      <c r="B9" s="13" t="s">
        <v>57</v>
      </c>
      <c r="C9" s="610">
        <f>SUM(C10,C14,C54,C57,C58,C59,C76)</f>
        <v>4279403.3099999996</v>
      </c>
      <c r="D9" s="610">
        <f>SUM(D10,D14,D54,D57,D58,D59,D65,D72,D73)</f>
        <v>3720743.3</v>
      </c>
    </row>
    <row r="10" spans="1:5" s="9" customFormat="1" ht="18">
      <c r="A10" s="14">
        <v>1.1000000000000001</v>
      </c>
      <c r="B10" s="14" t="s">
        <v>58</v>
      </c>
      <c r="C10" s="611">
        <f>SUM(C11:C13)</f>
        <v>330213.67</v>
      </c>
      <c r="D10" s="611">
        <f>SUM(D11:D13)</f>
        <v>330213.67</v>
      </c>
    </row>
    <row r="11" spans="1:5" s="9" customFormat="1" ht="16.5" customHeight="1">
      <c r="A11" s="16" t="s">
        <v>30</v>
      </c>
      <c r="B11" s="16" t="s">
        <v>59</v>
      </c>
      <c r="C11" s="624">
        <v>28763.67</v>
      </c>
      <c r="D11" s="624">
        <v>28763.67</v>
      </c>
    </row>
    <row r="12" spans="1:5" ht="16.5" customHeight="1">
      <c r="A12" s="16" t="s">
        <v>31</v>
      </c>
      <c r="B12" s="16" t="s">
        <v>0</v>
      </c>
      <c r="C12" s="615">
        <v>0</v>
      </c>
      <c r="D12" s="616">
        <v>0</v>
      </c>
    </row>
    <row r="13" spans="1:5" ht="16.5" customHeight="1">
      <c r="A13" s="293" t="s">
        <v>482</v>
      </c>
      <c r="B13" s="294" t="s">
        <v>484</v>
      </c>
      <c r="C13" s="645">
        <v>301450</v>
      </c>
      <c r="D13" s="645">
        <v>301450</v>
      </c>
    </row>
    <row r="14" spans="1:5">
      <c r="A14" s="14">
        <v>1.2</v>
      </c>
      <c r="B14" s="14" t="s">
        <v>60</v>
      </c>
      <c r="C14" s="611">
        <f>SUM(C15,C18,C30:C33,C36,C37,C44,C45,C46,C47,C48,C52,C53)</f>
        <v>3947444.9699999993</v>
      </c>
      <c r="D14" s="611">
        <f>SUM(D15,D18,D30:D33,D36,D37,D44,D45,D46,D47,D48,D52,D53)</f>
        <v>3291057.29</v>
      </c>
    </row>
    <row r="15" spans="1:5">
      <c r="A15" s="16" t="s">
        <v>32</v>
      </c>
      <c r="B15" s="16" t="s">
        <v>1</v>
      </c>
      <c r="C15" s="612">
        <f>SUM(C16:C17)</f>
        <v>0</v>
      </c>
      <c r="D15" s="612">
        <f>SUM(D16:D17)</f>
        <v>0</v>
      </c>
    </row>
    <row r="16" spans="1:5" ht="17.25" customHeight="1">
      <c r="A16" s="17" t="s">
        <v>98</v>
      </c>
      <c r="B16" s="17" t="s">
        <v>61</v>
      </c>
      <c r="C16" s="632"/>
      <c r="D16" s="651"/>
    </row>
    <row r="17" spans="1:4" ht="17.25" customHeight="1">
      <c r="A17" s="17" t="s">
        <v>99</v>
      </c>
      <c r="B17" s="17" t="s">
        <v>62</v>
      </c>
      <c r="C17" s="632"/>
      <c r="D17" s="651"/>
    </row>
    <row r="18" spans="1:4">
      <c r="A18" s="16" t="s">
        <v>33</v>
      </c>
      <c r="B18" s="16" t="s">
        <v>2</v>
      </c>
      <c r="C18" s="612">
        <f>SUM(C19:C24,C29)</f>
        <v>29079.31</v>
      </c>
      <c r="D18" s="612">
        <f>SUM(D19:D24,D29)</f>
        <v>29394.46</v>
      </c>
    </row>
    <row r="19" spans="1:4" ht="30">
      <c r="A19" s="17" t="s">
        <v>12</v>
      </c>
      <c r="B19" s="17" t="s">
        <v>245</v>
      </c>
      <c r="C19" s="503">
        <v>0</v>
      </c>
      <c r="D19" s="503">
        <v>0</v>
      </c>
    </row>
    <row r="20" spans="1:4">
      <c r="A20" s="17" t="s">
        <v>13</v>
      </c>
      <c r="B20" s="17" t="s">
        <v>14</v>
      </c>
      <c r="C20" s="613"/>
      <c r="D20" s="503"/>
    </row>
    <row r="21" spans="1:4" ht="30">
      <c r="A21" s="17" t="s">
        <v>276</v>
      </c>
      <c r="B21" s="17" t="s">
        <v>22</v>
      </c>
      <c r="C21" s="613"/>
      <c r="D21" s="503"/>
    </row>
    <row r="22" spans="1:4">
      <c r="A22" s="17" t="s">
        <v>277</v>
      </c>
      <c r="B22" s="17" t="s">
        <v>15</v>
      </c>
      <c r="C22" s="503">
        <v>15813.06</v>
      </c>
      <c r="D22" s="503">
        <f>8158.61+5372.09</f>
        <v>13530.7</v>
      </c>
    </row>
    <row r="23" spans="1:4">
      <c r="A23" s="17" t="s">
        <v>278</v>
      </c>
      <c r="B23" s="17" t="s">
        <v>16</v>
      </c>
      <c r="C23" s="613">
        <v>9.1999999999999993</v>
      </c>
      <c r="D23" s="613">
        <v>4.8</v>
      </c>
    </row>
    <row r="24" spans="1:4">
      <c r="A24" s="17" t="s">
        <v>279</v>
      </c>
      <c r="B24" s="17" t="s">
        <v>17</v>
      </c>
      <c r="C24" s="614">
        <f>SUM(C25:C28)</f>
        <v>11402.65</v>
      </c>
      <c r="D24" s="614">
        <f>SUM(D25:D28)</f>
        <v>13760.16</v>
      </c>
    </row>
    <row r="25" spans="1:4" ht="16.5" customHeight="1">
      <c r="A25" s="18" t="s">
        <v>280</v>
      </c>
      <c r="B25" s="18" t="s">
        <v>18</v>
      </c>
      <c r="C25" s="503">
        <v>6979.04</v>
      </c>
      <c r="D25" s="503">
        <v>9092.49</v>
      </c>
    </row>
    <row r="26" spans="1:4" ht="16.5" customHeight="1">
      <c r="A26" s="18" t="s">
        <v>281</v>
      </c>
      <c r="B26" s="18" t="s">
        <v>19</v>
      </c>
      <c r="C26" s="503">
        <v>2694.91</v>
      </c>
      <c r="D26" s="503">
        <v>3326.17</v>
      </c>
    </row>
    <row r="27" spans="1:4" ht="16.5" customHeight="1">
      <c r="A27" s="18" t="s">
        <v>282</v>
      </c>
      <c r="B27" s="18" t="s">
        <v>20</v>
      </c>
      <c r="C27" s="503">
        <v>1569.3</v>
      </c>
      <c r="D27" s="503">
        <v>1122.7</v>
      </c>
    </row>
    <row r="28" spans="1:4" ht="16.5" customHeight="1">
      <c r="A28" s="18" t="s">
        <v>283</v>
      </c>
      <c r="B28" s="18" t="s">
        <v>23</v>
      </c>
      <c r="C28" s="503">
        <v>159.4</v>
      </c>
      <c r="D28" s="503">
        <f>145.9+72.9</f>
        <v>218.8</v>
      </c>
    </row>
    <row r="29" spans="1:4">
      <c r="A29" s="17" t="s">
        <v>284</v>
      </c>
      <c r="B29" s="17" t="s">
        <v>21</v>
      </c>
      <c r="C29" s="503">
        <v>1854.4</v>
      </c>
      <c r="D29" s="503">
        <v>2098.8000000000002</v>
      </c>
    </row>
    <row r="30" spans="1:4">
      <c r="A30" s="16" t="s">
        <v>34</v>
      </c>
      <c r="B30" s="16" t="s">
        <v>3</v>
      </c>
      <c r="C30" s="616">
        <v>1132.5</v>
      </c>
      <c r="D30" s="616">
        <v>1132.5</v>
      </c>
    </row>
    <row r="31" spans="1:4">
      <c r="A31" s="16" t="s">
        <v>35</v>
      </c>
      <c r="B31" s="16" t="s">
        <v>4</v>
      </c>
      <c r="C31" s="615"/>
      <c r="D31" s="616"/>
    </row>
    <row r="32" spans="1:4">
      <c r="A32" s="16" t="s">
        <v>36</v>
      </c>
      <c r="B32" s="16" t="s">
        <v>5</v>
      </c>
      <c r="C32" s="615"/>
      <c r="D32" s="616"/>
    </row>
    <row r="33" spans="1:4" ht="30">
      <c r="A33" s="16" t="s">
        <v>37</v>
      </c>
      <c r="B33" s="16" t="s">
        <v>63</v>
      </c>
      <c r="C33" s="612">
        <f>SUM(C34:C35)</f>
        <v>9427.4699999999993</v>
      </c>
      <c r="D33" s="612">
        <f>SUM(D34:D35)</f>
        <v>9106.1</v>
      </c>
    </row>
    <row r="34" spans="1:4">
      <c r="A34" s="17" t="s">
        <v>285</v>
      </c>
      <c r="B34" s="17" t="s">
        <v>56</v>
      </c>
      <c r="C34" s="615">
        <f>9427.47-1056.1</f>
        <v>8371.369999999999</v>
      </c>
      <c r="D34" s="616">
        <v>8050</v>
      </c>
    </row>
    <row r="35" spans="1:4">
      <c r="A35" s="17" t="s">
        <v>286</v>
      </c>
      <c r="B35" s="17" t="s">
        <v>55</v>
      </c>
      <c r="C35" s="616">
        <v>1056.0999999999999</v>
      </c>
      <c r="D35" s="616">
        <v>1056.0999999999999</v>
      </c>
    </row>
    <row r="36" spans="1:4">
      <c r="A36" s="16" t="s">
        <v>38</v>
      </c>
      <c r="B36" s="16" t="s">
        <v>49</v>
      </c>
      <c r="C36" s="615"/>
      <c r="D36" s="616"/>
    </row>
    <row r="37" spans="1:4">
      <c r="A37" s="16" t="s">
        <v>39</v>
      </c>
      <c r="B37" s="16" t="s">
        <v>344</v>
      </c>
      <c r="C37" s="612">
        <f>SUM(C38:C43)</f>
        <v>3188800.8899999997</v>
      </c>
      <c r="D37" s="612">
        <f>SUM(D38:D43)</f>
        <v>2677093.98</v>
      </c>
    </row>
    <row r="38" spans="1:4">
      <c r="A38" s="17" t="s">
        <v>341</v>
      </c>
      <c r="B38" s="17" t="s">
        <v>345</v>
      </c>
      <c r="C38" s="615">
        <f>818587.71+234243.01</f>
        <v>1052830.72</v>
      </c>
      <c r="D38" s="615">
        <v>826103.86</v>
      </c>
    </row>
    <row r="39" spans="1:4">
      <c r="A39" s="17" t="s">
        <v>342</v>
      </c>
      <c r="B39" s="17" t="s">
        <v>346</v>
      </c>
      <c r="C39" s="615">
        <v>12851.46</v>
      </c>
      <c r="D39" s="615">
        <v>13000</v>
      </c>
    </row>
    <row r="40" spans="1:4">
      <c r="A40" s="17" t="s">
        <v>343</v>
      </c>
      <c r="B40" s="17" t="s">
        <v>349</v>
      </c>
      <c r="C40" s="615">
        <v>720740.73</v>
      </c>
      <c r="D40" s="616">
        <v>672911.13</v>
      </c>
    </row>
    <row r="41" spans="1:4">
      <c r="A41" s="17" t="s">
        <v>348</v>
      </c>
      <c r="B41" s="17" t="s">
        <v>350</v>
      </c>
      <c r="C41" s="616">
        <f>11553.02+720-370-1500-1200+7050</f>
        <v>16253.02</v>
      </c>
      <c r="D41" s="616">
        <f>11553.02+720-370-1500-1200+7050</f>
        <v>16253.02</v>
      </c>
    </row>
    <row r="42" spans="1:4">
      <c r="A42" s="17" t="s">
        <v>351</v>
      </c>
      <c r="B42" s="17" t="s">
        <v>462</v>
      </c>
      <c r="C42" s="615">
        <v>627139.26</v>
      </c>
      <c r="D42" s="616">
        <f>502454.94+370+1500+1200+7000</f>
        <v>512524.94</v>
      </c>
    </row>
    <row r="43" spans="1:4">
      <c r="A43" s="17" t="s">
        <v>463</v>
      </c>
      <c r="B43" s="17" t="s">
        <v>347</v>
      </c>
      <c r="C43" s="615">
        <v>758985.7</v>
      </c>
      <c r="D43" s="616">
        <f>545029.3+91991.73-720</f>
        <v>636301.03</v>
      </c>
    </row>
    <row r="44" spans="1:4" ht="30">
      <c r="A44" s="16" t="s">
        <v>40</v>
      </c>
      <c r="B44" s="16" t="s">
        <v>28</v>
      </c>
      <c r="C44" s="616">
        <f>20606.4+3000</f>
        <v>23606.400000000001</v>
      </c>
      <c r="D44" s="616">
        <f>14905+566.4+5000+3000</f>
        <v>23471.4</v>
      </c>
    </row>
    <row r="45" spans="1:4">
      <c r="A45" s="16" t="s">
        <v>41</v>
      </c>
      <c r="B45" s="16" t="s">
        <v>24</v>
      </c>
      <c r="C45" s="616">
        <f>1125+120154+13.8+96324</f>
        <v>217616.8</v>
      </c>
      <c r="D45" s="616">
        <f>1125+120154+13.8+96324</f>
        <v>217616.8</v>
      </c>
    </row>
    <row r="46" spans="1:4">
      <c r="A46" s="16" t="s">
        <v>42</v>
      </c>
      <c r="B46" s="16" t="s">
        <v>25</v>
      </c>
      <c r="C46" s="615"/>
      <c r="D46" s="616"/>
    </row>
    <row r="47" spans="1:4">
      <c r="A47" s="16" t="s">
        <v>43</v>
      </c>
      <c r="B47" s="16" t="s">
        <v>26</v>
      </c>
      <c r="C47" s="616">
        <v>10200</v>
      </c>
      <c r="D47" s="616">
        <v>10200</v>
      </c>
    </row>
    <row r="48" spans="1:4">
      <c r="A48" s="16" t="s">
        <v>44</v>
      </c>
      <c r="B48" s="16" t="s">
        <v>291</v>
      </c>
      <c r="C48" s="612">
        <f>SUM(C49:C51)</f>
        <v>263903.44</v>
      </c>
      <c r="D48" s="612">
        <f>SUM(D49:D51)</f>
        <v>255659.1</v>
      </c>
    </row>
    <row r="49" spans="1:4">
      <c r="A49" s="82" t="s">
        <v>357</v>
      </c>
      <c r="B49" s="82" t="s">
        <v>360</v>
      </c>
      <c r="C49" s="616">
        <v>251853.44</v>
      </c>
      <c r="D49" s="616">
        <f>244175.5-566.4</f>
        <v>243609.1</v>
      </c>
    </row>
    <row r="50" spans="1:4">
      <c r="A50" s="82" t="s">
        <v>358</v>
      </c>
      <c r="B50" s="82" t="s">
        <v>359</v>
      </c>
      <c r="C50" s="615">
        <v>12050</v>
      </c>
      <c r="D50" s="615">
        <v>12050</v>
      </c>
    </row>
    <row r="51" spans="1:4">
      <c r="A51" s="82" t="s">
        <v>361</v>
      </c>
      <c r="B51" s="82" t="s">
        <v>362</v>
      </c>
      <c r="C51" s="615"/>
      <c r="D51" s="616"/>
    </row>
    <row r="52" spans="1:4" ht="26.25" customHeight="1">
      <c r="A52" s="16" t="s">
        <v>45</v>
      </c>
      <c r="B52" s="16" t="s">
        <v>29</v>
      </c>
      <c r="C52" s="624">
        <f>172553.21-36258</f>
        <v>136295.21</v>
      </c>
      <c r="D52" s="624"/>
    </row>
    <row r="53" spans="1:4">
      <c r="A53" s="16" t="s">
        <v>46</v>
      </c>
      <c r="B53" s="16" t="s">
        <v>6</v>
      </c>
      <c r="C53" s="616">
        <f>214964.95-12000-96324-3000-36258</f>
        <v>67382.950000000012</v>
      </c>
      <c r="D53" s="616">
        <f>214964.95-12000-96324-3000-36258</f>
        <v>67382.950000000012</v>
      </c>
    </row>
    <row r="54" spans="1:4" ht="30">
      <c r="A54" s="14">
        <v>1.3</v>
      </c>
      <c r="B54" s="73" t="s">
        <v>392</v>
      </c>
      <c r="C54" s="611">
        <f>SUM(C55:C56)</f>
        <v>0</v>
      </c>
      <c r="D54" s="611">
        <f>SUM(D55:D56)</f>
        <v>0</v>
      </c>
    </row>
    <row r="55" spans="1:4" ht="30">
      <c r="A55" s="16" t="s">
        <v>50</v>
      </c>
      <c r="B55" s="16" t="s">
        <v>48</v>
      </c>
      <c r="C55" s="615"/>
      <c r="D55" s="616"/>
    </row>
    <row r="56" spans="1:4">
      <c r="A56" s="16" t="s">
        <v>51</v>
      </c>
      <c r="B56" s="16" t="s">
        <v>47</v>
      </c>
      <c r="C56" s="615"/>
      <c r="D56" s="616"/>
    </row>
    <row r="57" spans="1:4">
      <c r="A57" s="14">
        <v>1.4</v>
      </c>
      <c r="B57" s="14" t="s">
        <v>394</v>
      </c>
      <c r="C57" s="615"/>
      <c r="D57" s="616"/>
    </row>
    <row r="58" spans="1:4">
      <c r="A58" s="14">
        <v>1.5</v>
      </c>
      <c r="B58" s="14" t="s">
        <v>7</v>
      </c>
      <c r="C58" s="613"/>
      <c r="D58" s="503"/>
    </row>
    <row r="59" spans="1:4">
      <c r="A59" s="14">
        <v>1.6</v>
      </c>
      <c r="B59" s="36" t="s">
        <v>8</v>
      </c>
      <c r="C59" s="611">
        <f>SUM(C60:C64)</f>
        <v>1744.67</v>
      </c>
      <c r="D59" s="611">
        <f>SUM(D60:D64)</f>
        <v>95822.34</v>
      </c>
    </row>
    <row r="60" spans="1:4">
      <c r="A60" s="16" t="s">
        <v>292</v>
      </c>
      <c r="B60" s="37" t="s">
        <v>52</v>
      </c>
      <c r="C60" s="503">
        <v>1364.67</v>
      </c>
      <c r="D60" s="503">
        <v>1532.31</v>
      </c>
    </row>
    <row r="61" spans="1:4" ht="30">
      <c r="A61" s="16" t="s">
        <v>293</v>
      </c>
      <c r="B61" s="37" t="s">
        <v>54</v>
      </c>
      <c r="C61" s="613"/>
      <c r="D61" s="503"/>
    </row>
    <row r="62" spans="1:4">
      <c r="A62" s="16" t="s">
        <v>294</v>
      </c>
      <c r="B62" s="37" t="s">
        <v>53</v>
      </c>
      <c r="C62" s="503"/>
      <c r="D62" s="503"/>
    </row>
    <row r="63" spans="1:4">
      <c r="A63" s="16" t="s">
        <v>295</v>
      </c>
      <c r="B63" s="37" t="s">
        <v>27</v>
      </c>
      <c r="C63" s="613">
        <v>380</v>
      </c>
      <c r="D63" s="503">
        <f>94280.41+9.62</f>
        <v>94290.03</v>
      </c>
    </row>
    <row r="64" spans="1:4">
      <c r="A64" s="16" t="s">
        <v>323</v>
      </c>
      <c r="B64" s="175" t="s">
        <v>324</v>
      </c>
      <c r="C64" s="613"/>
      <c r="D64" s="617"/>
    </row>
    <row r="65" spans="1:4">
      <c r="A65" s="13">
        <v>2</v>
      </c>
      <c r="B65" s="38" t="s">
        <v>106</v>
      </c>
      <c r="C65" s="618"/>
      <c r="D65" s="619">
        <f>SUM(D66:D71)</f>
        <v>3650</v>
      </c>
    </row>
    <row r="66" spans="1:4">
      <c r="A66" s="15">
        <v>2.1</v>
      </c>
      <c r="B66" s="39" t="s">
        <v>100</v>
      </c>
      <c r="C66" s="618"/>
      <c r="D66" s="620"/>
    </row>
    <row r="67" spans="1:4">
      <c r="A67" s="15">
        <v>2.2000000000000002</v>
      </c>
      <c r="B67" s="39" t="s">
        <v>104</v>
      </c>
      <c r="C67" s="621"/>
      <c r="D67" s="620"/>
    </row>
    <row r="68" spans="1:4">
      <c r="A68" s="15">
        <v>2.2999999999999998</v>
      </c>
      <c r="B68" s="39" t="s">
        <v>103</v>
      </c>
      <c r="C68" s="621"/>
      <c r="D68" s="620"/>
    </row>
    <row r="69" spans="1:4">
      <c r="A69" s="15">
        <v>2.4</v>
      </c>
      <c r="B69" s="39" t="s">
        <v>105</v>
      </c>
      <c r="C69" s="621"/>
      <c r="D69" s="620">
        <v>3300</v>
      </c>
    </row>
    <row r="70" spans="1:4">
      <c r="A70" s="15">
        <v>2.5</v>
      </c>
      <c r="B70" s="39" t="s">
        <v>101</v>
      </c>
      <c r="C70" s="621"/>
      <c r="D70" s="620">
        <v>350</v>
      </c>
    </row>
    <row r="71" spans="1:4">
      <c r="A71" s="15">
        <v>2.6</v>
      </c>
      <c r="B71" s="39" t="s">
        <v>102</v>
      </c>
      <c r="C71" s="621"/>
      <c r="D71" s="620"/>
    </row>
    <row r="72" spans="1:4" s="2" customFormat="1">
      <c r="A72" s="13">
        <v>3</v>
      </c>
      <c r="B72" s="215" t="s">
        <v>417</v>
      </c>
      <c r="C72" s="652"/>
      <c r="D72" s="653"/>
    </row>
    <row r="73" spans="1:4" s="2" customFormat="1">
      <c r="A73" s="13">
        <v>4</v>
      </c>
      <c r="B73" s="13" t="s">
        <v>247</v>
      </c>
      <c r="C73" s="652">
        <f>SUM(C74:C75)</f>
        <v>0</v>
      </c>
      <c r="D73" s="647">
        <f>SUM(D74:D75)</f>
        <v>0</v>
      </c>
    </row>
    <row r="74" spans="1:4" s="2" customFormat="1">
      <c r="A74" s="15">
        <v>4.0999999999999996</v>
      </c>
      <c r="B74" s="15" t="s">
        <v>248</v>
      </c>
      <c r="C74" s="444"/>
      <c r="D74" s="444"/>
    </row>
    <row r="75" spans="1:4" s="2" customFormat="1">
      <c r="A75" s="15">
        <v>4.2</v>
      </c>
      <c r="B75" s="15" t="s">
        <v>249</v>
      </c>
      <c r="C75" s="444"/>
      <c r="D75" s="444"/>
    </row>
    <row r="76" spans="1:4" s="2" customFormat="1">
      <c r="A76" s="13">
        <v>5</v>
      </c>
      <c r="B76" s="214" t="s">
        <v>274</v>
      </c>
      <c r="C76" s="444"/>
      <c r="D76" s="647"/>
    </row>
    <row r="77" spans="1:4" s="2" customFormat="1">
      <c r="A77" s="271"/>
      <c r="B77" s="271"/>
      <c r="C77" s="569"/>
      <c r="D77" s="569"/>
    </row>
    <row r="78" spans="1:4" s="2" customFormat="1">
      <c r="A78" s="683" t="s">
        <v>464</v>
      </c>
      <c r="B78" s="683"/>
      <c r="C78" s="683"/>
      <c r="D78" s="683"/>
    </row>
    <row r="79" spans="1:4" s="2" customFormat="1">
      <c r="A79" s="271"/>
      <c r="B79" s="271"/>
      <c r="C79" s="12"/>
      <c r="D79" s="12"/>
    </row>
    <row r="80" spans="1:4" s="22" customFormat="1" ht="12.75"/>
    <row r="81" spans="1:4" s="2" customFormat="1">
      <c r="A81" s="57" t="s">
        <v>107</v>
      </c>
    </row>
    <row r="82" spans="1:4" s="2" customFormat="1"/>
    <row r="83" spans="1:4" s="2" customFormat="1">
      <c r="D83" s="12"/>
    </row>
    <row r="84" spans="1:4" s="2" customFormat="1">
      <c r="A84"/>
      <c r="B84" s="35" t="s">
        <v>465</v>
      </c>
      <c r="D84" s="12"/>
    </row>
    <row r="85" spans="1:4" s="2" customFormat="1">
      <c r="A85"/>
      <c r="B85" s="684" t="s">
        <v>466</v>
      </c>
      <c r="C85" s="684"/>
      <c r="D85" s="684"/>
    </row>
    <row r="86" spans="1:4" customFormat="1" ht="12.75">
      <c r="B86" s="55" t="s">
        <v>467</v>
      </c>
    </row>
    <row r="87" spans="1:4" s="2" customFormat="1">
      <c r="A87" s="11"/>
      <c r="B87" s="684" t="s">
        <v>468</v>
      </c>
      <c r="C87" s="684"/>
      <c r="D87" s="684"/>
    </row>
    <row r="88" spans="1:4" s="22" customFormat="1" ht="12.75"/>
    <row r="89" spans="1:4" s="22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view="pageBreakPreview" zoomScale="80" zoomScaleNormal="100" zoomScaleSheetLayoutView="80" workbookViewId="0">
      <selection activeCell="G10" sqref="G10"/>
    </sheetView>
  </sheetViews>
  <sheetFormatPr defaultRowHeight="15"/>
  <cols>
    <col min="1" max="1" width="12.28515625" style="2" customWidth="1"/>
    <col min="2" max="2" width="84.85546875" style="2" customWidth="1"/>
    <col min="3" max="3" width="15.85546875" style="2" customWidth="1"/>
    <col min="4" max="4" width="13.5703125" style="2" customWidth="1"/>
    <col min="5" max="16384" width="9.140625" style="2"/>
  </cols>
  <sheetData>
    <row r="1" spans="1:4" s="6" customFormat="1">
      <c r="A1" s="62" t="s">
        <v>320</v>
      </c>
      <c r="B1" s="65"/>
      <c r="C1" s="678" t="s">
        <v>109</v>
      </c>
      <c r="D1" s="678"/>
    </row>
    <row r="2" spans="1:4" s="6" customFormat="1">
      <c r="A2" s="62" t="s">
        <v>314</v>
      </c>
      <c r="B2" s="65"/>
      <c r="C2" s="676" t="str">
        <f>'ფორმა N1'!K2</f>
        <v>01.01.2020-12.31.2020</v>
      </c>
      <c r="D2" s="676"/>
    </row>
    <row r="3" spans="1:4" s="6" customFormat="1">
      <c r="A3" s="64" t="s">
        <v>140</v>
      </c>
      <c r="B3" s="62"/>
      <c r="C3" s="133"/>
      <c r="D3" s="133"/>
    </row>
    <row r="4" spans="1:4" s="6" customFormat="1">
      <c r="A4" s="64"/>
      <c r="B4" s="64"/>
      <c r="C4" s="133"/>
      <c r="D4" s="133"/>
    </row>
    <row r="5" spans="1:4">
      <c r="A5" s="65" t="str">
        <f>'ფორმა N2'!A4</f>
        <v>ანგარიშვალდებული პირის დასახელება:</v>
      </c>
      <c r="B5" s="65"/>
      <c r="C5" s="64"/>
      <c r="D5" s="64"/>
    </row>
    <row r="6" spans="1:4">
      <c r="A6" s="336" t="str">
        <f>'ფორმა N1'!A5</f>
        <v>მპგ "ევროპული საქართველო-მოძრაობა თავისუფლებისთვის"</v>
      </c>
      <c r="B6" s="68"/>
      <c r="C6" s="69"/>
      <c r="D6" s="69"/>
    </row>
    <row r="7" spans="1:4">
      <c r="A7" s="65"/>
      <c r="B7" s="65"/>
      <c r="C7" s="64"/>
      <c r="D7" s="64"/>
    </row>
    <row r="8" spans="1:4" s="6" customFormat="1">
      <c r="A8" s="132"/>
      <c r="B8" s="132"/>
      <c r="C8" s="66"/>
      <c r="D8" s="66"/>
    </row>
    <row r="9" spans="1:4" s="6" customFormat="1" ht="30">
      <c r="A9" s="75" t="s">
        <v>64</v>
      </c>
      <c r="B9" s="75" t="s">
        <v>319</v>
      </c>
      <c r="C9" s="67" t="s">
        <v>10</v>
      </c>
      <c r="D9" s="67" t="s">
        <v>9</v>
      </c>
    </row>
    <row r="10" spans="1:4" s="9" customFormat="1" ht="18">
      <c r="A10" s="83" t="s">
        <v>315</v>
      </c>
      <c r="B10" s="367" t="s">
        <v>2288</v>
      </c>
      <c r="C10" s="482">
        <v>50</v>
      </c>
      <c r="D10" s="504">
        <v>50</v>
      </c>
    </row>
    <row r="11" spans="1:4" s="10" customFormat="1">
      <c r="A11" s="83" t="s">
        <v>316</v>
      </c>
      <c r="B11" s="367" t="s">
        <v>2289</v>
      </c>
      <c r="C11" s="505">
        <v>329.52</v>
      </c>
      <c r="D11" s="505">
        <v>329.52</v>
      </c>
    </row>
    <row r="12" spans="1:4" s="10" customFormat="1">
      <c r="A12" s="83" t="s">
        <v>815</v>
      </c>
      <c r="B12" s="367" t="s">
        <v>2290</v>
      </c>
      <c r="C12" s="506">
        <v>0</v>
      </c>
      <c r="D12" s="507">
        <v>93400</v>
      </c>
    </row>
    <row r="13" spans="1:4" s="10" customFormat="1">
      <c r="A13" s="83" t="s">
        <v>816</v>
      </c>
      <c r="B13" s="367" t="s">
        <v>2291</v>
      </c>
      <c r="C13" s="482">
        <v>0</v>
      </c>
      <c r="D13" s="505">
        <f>480.89+9.62</f>
        <v>490.51</v>
      </c>
    </row>
    <row r="14" spans="1:4" s="10" customFormat="1">
      <c r="A14" s="83" t="s">
        <v>817</v>
      </c>
      <c r="B14" s="625"/>
      <c r="C14" s="625"/>
      <c r="D14" s="625"/>
    </row>
    <row r="15" spans="1:4" s="10" customFormat="1">
      <c r="A15" s="83"/>
      <c r="B15" s="625"/>
      <c r="C15" s="625"/>
      <c r="D15" s="625"/>
    </row>
    <row r="16" spans="1:4" s="10" customFormat="1">
      <c r="A16" s="83"/>
      <c r="B16" s="367"/>
      <c r="C16" s="506"/>
      <c r="D16" s="505"/>
    </row>
    <row r="17" spans="1:4" s="10" customFormat="1">
      <c r="A17" s="83"/>
    </row>
    <row r="18" spans="1:4" s="10" customFormat="1">
      <c r="A18" s="73"/>
      <c r="B18" s="73"/>
      <c r="C18" s="4"/>
      <c r="D18" s="4"/>
    </row>
    <row r="19" spans="1:4" s="10" customFormat="1">
      <c r="A19" s="73"/>
      <c r="B19" s="73"/>
      <c r="C19" s="4"/>
      <c r="D19" s="4"/>
    </row>
    <row r="20" spans="1:4" s="10" customFormat="1">
      <c r="A20" s="73" t="s">
        <v>273</v>
      </c>
      <c r="B20" s="73"/>
      <c r="C20" s="4"/>
      <c r="D20" s="4"/>
    </row>
    <row r="21" spans="1:4" s="10" customFormat="1" ht="17.25" customHeight="1">
      <c r="A21" s="83" t="s">
        <v>317</v>
      </c>
      <c r="B21" s="367" t="s">
        <v>823</v>
      </c>
      <c r="C21" s="507">
        <v>32</v>
      </c>
      <c r="D21" s="507">
        <v>32</v>
      </c>
    </row>
    <row r="22" spans="1:4" s="10" customFormat="1" ht="18" customHeight="1">
      <c r="A22" s="83" t="s">
        <v>318</v>
      </c>
      <c r="B22" s="369" t="s">
        <v>948</v>
      </c>
      <c r="C22" s="507">
        <v>320.5</v>
      </c>
      <c r="D22" s="507">
        <v>320.5</v>
      </c>
    </row>
    <row r="23" spans="1:4" s="10" customFormat="1">
      <c r="A23" s="83" t="s">
        <v>821</v>
      </c>
      <c r="B23" s="367" t="s">
        <v>946</v>
      </c>
      <c r="C23" s="507">
        <v>1800</v>
      </c>
      <c r="D23" s="507">
        <v>1800</v>
      </c>
    </row>
    <row r="24" spans="1:4" s="10" customFormat="1">
      <c r="A24" s="83" t="s">
        <v>822</v>
      </c>
      <c r="B24" s="369" t="s">
        <v>2293</v>
      </c>
      <c r="C24" s="507">
        <v>800</v>
      </c>
      <c r="D24" s="507">
        <v>800</v>
      </c>
    </row>
    <row r="25" spans="1:4" s="10" customFormat="1">
      <c r="A25" s="83" t="s">
        <v>2292</v>
      </c>
      <c r="B25" s="369" t="s">
        <v>2295</v>
      </c>
      <c r="C25" s="507">
        <v>631.08000000000004</v>
      </c>
      <c r="D25" s="507">
        <v>631.08000000000004</v>
      </c>
    </row>
    <row r="26" spans="1:4" s="10" customFormat="1">
      <c r="A26" s="83" t="s">
        <v>2294</v>
      </c>
      <c r="B26" s="367" t="s">
        <v>1193</v>
      </c>
      <c r="C26" s="507">
        <v>2222.5</v>
      </c>
      <c r="D26" s="507">
        <v>2222.5</v>
      </c>
    </row>
    <row r="27" spans="1:4" s="10" customFormat="1">
      <c r="A27" s="83" t="s">
        <v>2296</v>
      </c>
      <c r="B27" s="369" t="s">
        <v>948</v>
      </c>
      <c r="C27" s="507">
        <v>828.12</v>
      </c>
      <c r="D27" s="507">
        <v>828.12</v>
      </c>
    </row>
    <row r="28" spans="1:4" s="10" customFormat="1">
      <c r="A28" s="83" t="s">
        <v>2297</v>
      </c>
      <c r="B28" s="367" t="s">
        <v>1194</v>
      </c>
      <c r="C28" s="507">
        <v>105</v>
      </c>
      <c r="D28" s="507">
        <v>105</v>
      </c>
    </row>
    <row r="29" spans="1:4" s="10" customFormat="1">
      <c r="A29" s="83" t="s">
        <v>2298</v>
      </c>
      <c r="B29" s="369" t="s">
        <v>2300</v>
      </c>
      <c r="C29" s="507">
        <v>63.86</v>
      </c>
      <c r="D29" s="507">
        <v>63.86</v>
      </c>
    </row>
    <row r="30" spans="1:4" s="10" customFormat="1">
      <c r="A30" s="83" t="s">
        <v>2299</v>
      </c>
      <c r="B30" s="367" t="s">
        <v>946</v>
      </c>
      <c r="C30" s="507">
        <v>1800</v>
      </c>
      <c r="D30" s="507">
        <v>1800</v>
      </c>
    </row>
    <row r="31" spans="1:4" s="10" customFormat="1">
      <c r="A31" s="83" t="s">
        <v>2301</v>
      </c>
      <c r="B31" s="369" t="s">
        <v>2303</v>
      </c>
      <c r="C31" s="507">
        <v>1250</v>
      </c>
      <c r="D31" s="507">
        <v>1250</v>
      </c>
    </row>
    <row r="32" spans="1:4" s="10" customFormat="1">
      <c r="A32" s="83" t="s">
        <v>2302</v>
      </c>
      <c r="B32" s="367" t="s">
        <v>2305</v>
      </c>
      <c r="C32" s="507">
        <v>294.12</v>
      </c>
      <c r="D32" s="507">
        <v>294.12</v>
      </c>
    </row>
    <row r="33" spans="1:4" s="10" customFormat="1">
      <c r="A33" s="83" t="s">
        <v>2304</v>
      </c>
      <c r="B33" s="369" t="s">
        <v>2307</v>
      </c>
      <c r="C33" s="507">
        <v>1320</v>
      </c>
      <c r="D33" s="507">
        <v>1320</v>
      </c>
    </row>
    <row r="34" spans="1:4" s="10" customFormat="1">
      <c r="A34" s="83" t="s">
        <v>2306</v>
      </c>
      <c r="B34" s="369" t="s">
        <v>2309</v>
      </c>
      <c r="C34" s="507">
        <v>1125</v>
      </c>
      <c r="D34" s="507">
        <v>1125</v>
      </c>
    </row>
    <row r="35" spans="1:4" s="10" customFormat="1">
      <c r="A35" s="83" t="s">
        <v>2308</v>
      </c>
      <c r="B35" s="367" t="s">
        <v>2311</v>
      </c>
      <c r="C35" s="507">
        <v>8667</v>
      </c>
      <c r="D35" s="507">
        <v>8667</v>
      </c>
    </row>
    <row r="36" spans="1:4" s="10" customFormat="1">
      <c r="A36" s="83" t="s">
        <v>2310</v>
      </c>
      <c r="B36" s="369" t="s">
        <v>2313</v>
      </c>
      <c r="C36" s="507">
        <v>2125.4299999999998</v>
      </c>
      <c r="D36" s="507">
        <v>2125.4299999999998</v>
      </c>
    </row>
    <row r="37" spans="1:4" s="10" customFormat="1">
      <c r="A37" s="83" t="s">
        <v>2312</v>
      </c>
      <c r="B37" s="367" t="s">
        <v>2315</v>
      </c>
      <c r="C37" s="507">
        <v>1062.8</v>
      </c>
      <c r="D37" s="507">
        <v>1062.8</v>
      </c>
    </row>
    <row r="38" spans="1:4" s="10" customFormat="1">
      <c r="A38" s="83" t="s">
        <v>2314</v>
      </c>
      <c r="B38" s="369" t="s">
        <v>2317</v>
      </c>
      <c r="C38" s="507">
        <v>3713.37</v>
      </c>
      <c r="D38" s="507">
        <v>3713.37</v>
      </c>
    </row>
    <row r="39" spans="1:4" s="10" customFormat="1">
      <c r="A39" s="83" t="s">
        <v>2316</v>
      </c>
      <c r="B39" s="369" t="s">
        <v>2319</v>
      </c>
      <c r="C39" s="507">
        <v>247.12</v>
      </c>
      <c r="D39" s="507">
        <v>247.12</v>
      </c>
    </row>
    <row r="40" spans="1:4" s="10" customFormat="1">
      <c r="A40" s="83" t="s">
        <v>2318</v>
      </c>
      <c r="B40" s="367" t="s">
        <v>2321</v>
      </c>
      <c r="C40" s="505">
        <v>1275.51</v>
      </c>
      <c r="D40" s="505">
        <v>1275.51</v>
      </c>
    </row>
    <row r="41" spans="1:4" s="10" customFormat="1">
      <c r="A41" s="83" t="s">
        <v>2320</v>
      </c>
      <c r="B41" s="367" t="s">
        <v>2323</v>
      </c>
      <c r="C41" s="505">
        <v>1275.51</v>
      </c>
      <c r="D41" s="505">
        <v>1275.51</v>
      </c>
    </row>
    <row r="42" spans="1:4" s="10" customFormat="1">
      <c r="A42" s="83" t="s">
        <v>2322</v>
      </c>
      <c r="B42" s="367" t="s">
        <v>2326</v>
      </c>
      <c r="C42" s="507">
        <v>2043.28</v>
      </c>
      <c r="D42" s="507">
        <v>2043.28</v>
      </c>
    </row>
    <row r="43" spans="1:4" s="10" customFormat="1">
      <c r="A43" s="83" t="s">
        <v>2324</v>
      </c>
      <c r="B43" s="367" t="s">
        <v>2328</v>
      </c>
      <c r="C43" s="507">
        <v>106.25</v>
      </c>
      <c r="D43" s="507">
        <v>106.25</v>
      </c>
    </row>
    <row r="44" spans="1:4" s="10" customFormat="1">
      <c r="A44" s="83" t="s">
        <v>2325</v>
      </c>
      <c r="B44" s="369" t="s">
        <v>2330</v>
      </c>
      <c r="C44" s="507">
        <v>2551.02</v>
      </c>
      <c r="D44" s="507">
        <v>2551.02</v>
      </c>
    </row>
    <row r="45" spans="1:4" s="10" customFormat="1">
      <c r="A45" s="83" t="s">
        <v>2327</v>
      </c>
      <c r="B45" s="367" t="s">
        <v>2311</v>
      </c>
      <c r="C45" s="507">
        <v>4333.5</v>
      </c>
      <c r="D45" s="507">
        <v>4333.5</v>
      </c>
    </row>
    <row r="46" spans="1:4" s="10" customFormat="1">
      <c r="A46" s="83" t="s">
        <v>2329</v>
      </c>
      <c r="B46" s="369" t="s">
        <v>2333</v>
      </c>
      <c r="C46" s="507">
        <v>846.76</v>
      </c>
      <c r="D46" s="507">
        <v>846.76</v>
      </c>
    </row>
    <row r="47" spans="1:4" s="10" customFormat="1">
      <c r="A47" s="83" t="s">
        <v>2331</v>
      </c>
      <c r="B47" s="367" t="s">
        <v>2315</v>
      </c>
      <c r="C47" s="507">
        <v>11489.53</v>
      </c>
      <c r="D47" s="507">
        <v>11489.53</v>
      </c>
    </row>
    <row r="48" spans="1:4" s="10" customFormat="1">
      <c r="A48" s="83" t="s">
        <v>2332</v>
      </c>
      <c r="B48" s="369" t="s">
        <v>2336</v>
      </c>
      <c r="C48" s="507">
        <v>63.73</v>
      </c>
      <c r="D48" s="507">
        <v>63.73</v>
      </c>
    </row>
    <row r="49" spans="1:4" s="10" customFormat="1">
      <c r="A49" s="83" t="s">
        <v>2334</v>
      </c>
      <c r="B49" s="369" t="s">
        <v>2338</v>
      </c>
      <c r="C49" s="505">
        <v>3436.99</v>
      </c>
      <c r="D49" s="505">
        <v>3436.99</v>
      </c>
    </row>
    <row r="50" spans="1:4" s="10" customFormat="1">
      <c r="A50" s="83" t="s">
        <v>2335</v>
      </c>
      <c r="B50" s="367" t="s">
        <v>2323</v>
      </c>
      <c r="C50" s="505">
        <v>1250</v>
      </c>
      <c r="D50" s="505">
        <v>1250</v>
      </c>
    </row>
    <row r="51" spans="1:4" s="10" customFormat="1">
      <c r="A51" s="83" t="s">
        <v>2337</v>
      </c>
      <c r="B51" s="367" t="s">
        <v>2323</v>
      </c>
      <c r="C51" s="505">
        <v>1000</v>
      </c>
      <c r="D51" s="505">
        <v>1000</v>
      </c>
    </row>
    <row r="52" spans="1:4" s="10" customFormat="1">
      <c r="A52" s="83" t="s">
        <v>2339</v>
      </c>
      <c r="B52" s="367" t="s">
        <v>1193</v>
      </c>
      <c r="C52" s="369">
        <v>3526.39</v>
      </c>
      <c r="D52" s="369">
        <v>3526.39</v>
      </c>
    </row>
    <row r="53" spans="1:4" s="10" customFormat="1">
      <c r="A53" s="83" t="s">
        <v>2340</v>
      </c>
      <c r="B53" s="367" t="s">
        <v>2305</v>
      </c>
      <c r="C53" s="369">
        <v>344.73</v>
      </c>
      <c r="D53" s="369">
        <v>344.73</v>
      </c>
    </row>
    <row r="54" spans="1:4" s="10" customFormat="1">
      <c r="A54" s="83" t="s">
        <v>2341</v>
      </c>
      <c r="B54" s="367" t="s">
        <v>2315</v>
      </c>
      <c r="C54" s="369">
        <v>2136.86</v>
      </c>
      <c r="D54" s="369">
        <v>2136.86</v>
      </c>
    </row>
    <row r="55" spans="1:4" s="10" customFormat="1">
      <c r="A55" s="83" t="s">
        <v>2342</v>
      </c>
      <c r="B55" s="369" t="s">
        <v>2333</v>
      </c>
      <c r="C55" s="369">
        <v>871.16</v>
      </c>
      <c r="D55" s="369">
        <v>871.16</v>
      </c>
    </row>
    <row r="56" spans="1:4" s="10" customFormat="1">
      <c r="A56" s="83" t="s">
        <v>2343</v>
      </c>
      <c r="B56" s="367" t="s">
        <v>2315</v>
      </c>
      <c r="C56" s="369">
        <v>273.63</v>
      </c>
      <c r="D56" s="369">
        <v>273.63</v>
      </c>
    </row>
    <row r="57" spans="1:4" s="10" customFormat="1">
      <c r="A57" s="83" t="s">
        <v>2344</v>
      </c>
      <c r="B57" s="367" t="s">
        <v>2305</v>
      </c>
      <c r="C57" s="369">
        <v>350.2</v>
      </c>
      <c r="D57" s="369">
        <v>350.2</v>
      </c>
    </row>
    <row r="58" spans="1:4" s="10" customFormat="1">
      <c r="A58" s="83" t="s">
        <v>2345</v>
      </c>
      <c r="B58" s="367" t="s">
        <v>946</v>
      </c>
      <c r="C58" s="369">
        <v>1800</v>
      </c>
      <c r="D58" s="369">
        <v>1800</v>
      </c>
    </row>
    <row r="59" spans="1:4" s="10" customFormat="1">
      <c r="A59" s="73"/>
      <c r="B59" s="73"/>
      <c r="C59" s="4"/>
      <c r="D59" s="4"/>
    </row>
    <row r="60" spans="1:4" s="10" customFormat="1">
      <c r="A60" s="73" t="s">
        <v>273</v>
      </c>
      <c r="B60" s="73"/>
      <c r="C60" s="4"/>
      <c r="D60" s="4"/>
    </row>
    <row r="61" spans="1:4" s="3" customFormat="1">
      <c r="A61" s="74"/>
      <c r="B61" s="74"/>
      <c r="C61" s="4"/>
      <c r="D61" s="4"/>
    </row>
    <row r="62" spans="1:4">
      <c r="A62" s="84"/>
      <c r="B62" s="84" t="s">
        <v>321</v>
      </c>
      <c r="C62" s="72">
        <f>SUM(C10:C61)</f>
        <v>67762.47</v>
      </c>
      <c r="D62" s="72">
        <f>SUM(D10:D61)</f>
        <v>161652.98000000001</v>
      </c>
    </row>
    <row r="63" spans="1:4">
      <c r="A63" s="35"/>
      <c r="B63" s="35"/>
    </row>
    <row r="64" spans="1:4">
      <c r="A64" s="2" t="s">
        <v>401</v>
      </c>
    </row>
    <row r="65" spans="1:6">
      <c r="A65" s="2" t="s">
        <v>396</v>
      </c>
    </row>
    <row r="66" spans="1:6">
      <c r="A66" s="174" t="s">
        <v>397</v>
      </c>
    </row>
    <row r="67" spans="1:6">
      <c r="A67" s="174"/>
    </row>
    <row r="68" spans="1:6">
      <c r="A68" s="174" t="s">
        <v>338</v>
      </c>
    </row>
    <row r="69" spans="1:6" s="22" customFormat="1" ht="12.75"/>
    <row r="70" spans="1:6">
      <c r="A70" s="57" t="s">
        <v>107</v>
      </c>
    </row>
    <row r="71" spans="1:6">
      <c r="E71"/>
      <c r="F71"/>
    </row>
    <row r="72" spans="1:6">
      <c r="D72" s="12"/>
      <c r="E72"/>
      <c r="F72"/>
    </row>
    <row r="73" spans="1:6">
      <c r="A73" s="57"/>
      <c r="B73" s="57" t="s">
        <v>266</v>
      </c>
      <c r="D73" s="12"/>
      <c r="E73"/>
      <c r="F73"/>
    </row>
    <row r="74" spans="1:6">
      <c r="B74" s="2" t="s">
        <v>265</v>
      </c>
      <c r="D74" s="12"/>
      <c r="E74"/>
      <c r="F74"/>
    </row>
    <row r="75" spans="1:6" customFormat="1" ht="12.75">
      <c r="A75" s="55"/>
      <c r="B75" s="55" t="s">
        <v>139</v>
      </c>
    </row>
    <row r="76" spans="1:6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fitToHeight="0" orientation="portrait" r:id="rId1"/>
  <headerFooter alignWithMargins="0"/>
  <rowBreaks count="1" manualBreakCount="1">
    <brk id="48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50"/>
  <sheetViews>
    <sheetView view="pageBreakPreview" topLeftCell="A46" zoomScale="80" zoomScaleSheetLayoutView="80" workbookViewId="0">
      <selection activeCell="N3041" sqref="N3041"/>
    </sheetView>
  </sheetViews>
  <sheetFormatPr defaultRowHeight="12.75"/>
  <cols>
    <col min="1" max="1" width="6.28515625" style="158" customWidth="1"/>
    <col min="2" max="2" width="17.28515625" style="158" customWidth="1"/>
    <col min="3" max="3" width="21.7109375" style="158" customWidth="1"/>
    <col min="4" max="4" width="17" style="158" customWidth="1"/>
    <col min="5" max="5" width="31.5703125" style="158" customWidth="1"/>
    <col min="6" max="6" width="25" style="158" customWidth="1"/>
    <col min="7" max="7" width="15.5703125" style="158" customWidth="1"/>
    <col min="8" max="8" width="14.7109375" style="158" customWidth="1"/>
    <col min="9" max="9" width="15.42578125" style="158" customWidth="1"/>
    <col min="10" max="16384" width="9.140625" style="158"/>
  </cols>
  <sheetData>
    <row r="1" spans="1:9" ht="15">
      <c r="A1" s="62" t="s">
        <v>439</v>
      </c>
      <c r="B1" s="62"/>
      <c r="C1" s="65"/>
      <c r="D1" s="65"/>
      <c r="E1" s="65"/>
      <c r="F1" s="65"/>
      <c r="G1" s="220"/>
      <c r="H1" s="220"/>
      <c r="I1" s="449" t="s">
        <v>109</v>
      </c>
    </row>
    <row r="2" spans="1:9" ht="15">
      <c r="A2" s="64" t="s">
        <v>140</v>
      </c>
      <c r="B2" s="62"/>
      <c r="C2" s="65"/>
      <c r="D2" s="65"/>
      <c r="E2" s="65"/>
      <c r="F2" s="65"/>
      <c r="G2" s="220"/>
      <c r="H2" s="220"/>
      <c r="I2" s="448" t="str">
        <f>'ფორმა N1'!K2</f>
        <v>01.01.2020-12.31.2020</v>
      </c>
    </row>
    <row r="3" spans="1:9" ht="15">
      <c r="A3" s="64"/>
      <c r="B3" s="64"/>
      <c r="C3" s="62"/>
      <c r="D3" s="62"/>
      <c r="E3" s="62"/>
      <c r="F3" s="62"/>
      <c r="G3" s="220"/>
      <c r="H3" s="220"/>
      <c r="I3" s="220"/>
    </row>
    <row r="4" spans="1:9" ht="15">
      <c r="A4" s="65" t="s">
        <v>269</v>
      </c>
      <c r="B4" s="65"/>
      <c r="C4" s="65"/>
      <c r="D4" s="65"/>
      <c r="E4" s="65"/>
      <c r="F4" s="65"/>
      <c r="G4" s="64"/>
      <c r="H4" s="64"/>
      <c r="I4" s="64"/>
    </row>
    <row r="5" spans="1:9" ht="15">
      <c r="A5" s="336" t="str">
        <f>'ფორმა N1'!A5</f>
        <v>მპგ "ევროპული საქართველო-მოძრაობა თავისუფლებისთვის"</v>
      </c>
      <c r="B5" s="68"/>
      <c r="C5" s="68"/>
      <c r="D5" s="68"/>
      <c r="E5" s="68"/>
      <c r="F5" s="68"/>
      <c r="G5" s="69"/>
      <c r="H5" s="69"/>
      <c r="I5" s="69"/>
    </row>
    <row r="6" spans="1:9" ht="15">
      <c r="A6" s="65"/>
      <c r="B6" s="65"/>
      <c r="C6" s="65"/>
      <c r="D6" s="65"/>
      <c r="E6" s="65"/>
      <c r="F6" s="65"/>
      <c r="G6" s="64"/>
      <c r="H6" s="64"/>
      <c r="I6" s="64"/>
    </row>
    <row r="7" spans="1:9" ht="15">
      <c r="A7" s="219"/>
      <c r="B7" s="219"/>
      <c r="C7" s="219"/>
      <c r="D7" s="219"/>
      <c r="E7" s="219"/>
      <c r="F7" s="219"/>
      <c r="G7" s="66"/>
      <c r="H7" s="66"/>
      <c r="I7" s="66"/>
    </row>
    <row r="8" spans="1:9" ht="75">
      <c r="A8" s="76" t="s">
        <v>64</v>
      </c>
      <c r="B8" s="76" t="s">
        <v>326</v>
      </c>
      <c r="C8" s="76" t="s">
        <v>327</v>
      </c>
      <c r="D8" s="76" t="s">
        <v>227</v>
      </c>
      <c r="E8" s="76" t="s">
        <v>331</v>
      </c>
      <c r="F8" s="76" t="s">
        <v>335</v>
      </c>
      <c r="G8" s="67" t="s">
        <v>10</v>
      </c>
      <c r="H8" s="67" t="s">
        <v>9</v>
      </c>
      <c r="I8" s="67" t="s">
        <v>376</v>
      </c>
    </row>
    <row r="9" spans="1:9" s="510" customFormat="1" ht="14.25" customHeight="1">
      <c r="A9" s="367">
        <v>1</v>
      </c>
      <c r="B9" s="367" t="s">
        <v>513</v>
      </c>
      <c r="C9" s="508" t="s">
        <v>670</v>
      </c>
      <c r="D9" s="371" t="s">
        <v>515</v>
      </c>
      <c r="E9" s="373" t="s">
        <v>514</v>
      </c>
      <c r="F9" s="367" t="s">
        <v>334</v>
      </c>
      <c r="G9" s="372">
        <v>2000</v>
      </c>
      <c r="H9" s="372">
        <v>2000</v>
      </c>
      <c r="I9" s="509">
        <v>400</v>
      </c>
    </row>
    <row r="10" spans="1:9" s="510" customFormat="1" ht="14.25" customHeight="1">
      <c r="A10" s="367">
        <v>2</v>
      </c>
      <c r="B10" s="367" t="s">
        <v>671</v>
      </c>
      <c r="C10" s="508" t="s">
        <v>670</v>
      </c>
      <c r="D10" s="371" t="s">
        <v>517</v>
      </c>
      <c r="E10" s="373" t="s">
        <v>516</v>
      </c>
      <c r="F10" s="367" t="s">
        <v>334</v>
      </c>
      <c r="G10" s="372">
        <v>1250</v>
      </c>
      <c r="H10" s="372">
        <v>1250</v>
      </c>
      <c r="I10" s="509">
        <v>245</v>
      </c>
    </row>
    <row r="11" spans="1:9" s="510" customFormat="1" ht="14.25" customHeight="1">
      <c r="A11" s="367">
        <v>3</v>
      </c>
      <c r="B11" s="367" t="s">
        <v>518</v>
      </c>
      <c r="C11" s="508" t="s">
        <v>672</v>
      </c>
      <c r="D11" s="371" t="s">
        <v>520</v>
      </c>
      <c r="E11" s="373" t="s">
        <v>519</v>
      </c>
      <c r="F11" s="367" t="s">
        <v>334</v>
      </c>
      <c r="G11" s="372">
        <v>800</v>
      </c>
      <c r="H11" s="372">
        <v>800</v>
      </c>
      <c r="I11" s="509">
        <v>160</v>
      </c>
    </row>
    <row r="12" spans="1:9" s="510" customFormat="1" ht="14.25" customHeight="1">
      <c r="A12" s="367">
        <v>4</v>
      </c>
      <c r="B12" s="367" t="s">
        <v>674</v>
      </c>
      <c r="C12" s="508" t="s">
        <v>673</v>
      </c>
      <c r="D12" s="371" t="s">
        <v>522</v>
      </c>
      <c r="E12" s="373" t="s">
        <v>521</v>
      </c>
      <c r="F12" s="367" t="s">
        <v>334</v>
      </c>
      <c r="G12" s="372">
        <v>2125</v>
      </c>
      <c r="H12" s="372">
        <v>2125</v>
      </c>
      <c r="I12" s="509">
        <v>425</v>
      </c>
    </row>
    <row r="13" spans="1:9" s="510" customFormat="1" ht="14.25" customHeight="1">
      <c r="A13" s="367">
        <v>5</v>
      </c>
      <c r="B13" s="367" t="s">
        <v>676</v>
      </c>
      <c r="C13" s="508" t="s">
        <v>675</v>
      </c>
      <c r="D13" s="371" t="s">
        <v>524</v>
      </c>
      <c r="E13" s="373" t="s">
        <v>523</v>
      </c>
      <c r="F13" s="367" t="s">
        <v>334</v>
      </c>
      <c r="G13" s="372">
        <v>1000</v>
      </c>
      <c r="H13" s="372">
        <v>1000</v>
      </c>
      <c r="I13" s="509">
        <v>196</v>
      </c>
    </row>
    <row r="14" spans="1:9" s="510" customFormat="1" ht="14.25" customHeight="1">
      <c r="A14" s="367">
        <v>6</v>
      </c>
      <c r="B14" s="508" t="s">
        <v>678</v>
      </c>
      <c r="C14" s="367" t="s">
        <v>832</v>
      </c>
      <c r="D14" s="374" t="s">
        <v>525</v>
      </c>
      <c r="E14" s="373" t="s">
        <v>516</v>
      </c>
      <c r="F14" s="367" t="s">
        <v>334</v>
      </c>
      <c r="G14" s="372">
        <v>2500</v>
      </c>
      <c r="H14" s="372">
        <v>2500</v>
      </c>
      <c r="I14" s="509">
        <v>500</v>
      </c>
    </row>
    <row r="15" spans="1:9" s="510" customFormat="1" ht="14.25" customHeight="1">
      <c r="A15" s="367">
        <v>7</v>
      </c>
      <c r="B15" s="508" t="s">
        <v>833</v>
      </c>
      <c r="C15" s="367" t="s">
        <v>834</v>
      </c>
      <c r="D15" s="374" t="s">
        <v>527</v>
      </c>
      <c r="E15" s="373" t="s">
        <v>516</v>
      </c>
      <c r="F15" s="367" t="s">
        <v>334</v>
      </c>
      <c r="G15" s="372">
        <f>687.5+500</f>
        <v>1187.5</v>
      </c>
      <c r="H15" s="372">
        <f>687.5+500</f>
        <v>1187.5</v>
      </c>
      <c r="I15" s="509">
        <v>232.75</v>
      </c>
    </row>
    <row r="16" spans="1:9" s="510" customFormat="1" ht="14.25" customHeight="1">
      <c r="A16" s="367">
        <v>8</v>
      </c>
      <c r="B16" s="508" t="s">
        <v>835</v>
      </c>
      <c r="C16" s="367" t="s">
        <v>836</v>
      </c>
      <c r="D16" s="374" t="s">
        <v>528</v>
      </c>
      <c r="E16" s="373" t="s">
        <v>516</v>
      </c>
      <c r="F16" s="367" t="s">
        <v>334</v>
      </c>
      <c r="G16" s="372">
        <v>375</v>
      </c>
      <c r="H16" s="372">
        <v>375</v>
      </c>
      <c r="I16" s="509">
        <v>73.5</v>
      </c>
    </row>
    <row r="17" spans="1:9" s="510" customFormat="1" ht="14.25" customHeight="1">
      <c r="A17" s="367">
        <v>9</v>
      </c>
      <c r="B17" s="508" t="s">
        <v>837</v>
      </c>
      <c r="C17" s="367" t="s">
        <v>838</v>
      </c>
      <c r="D17" s="374" t="s">
        <v>530</v>
      </c>
      <c r="E17" s="373" t="s">
        <v>529</v>
      </c>
      <c r="F17" s="367" t="s">
        <v>334</v>
      </c>
      <c r="G17" s="372">
        <v>156.84</v>
      </c>
      <c r="H17" s="372">
        <v>156.84</v>
      </c>
      <c r="I17" s="509">
        <v>30.740640000000003</v>
      </c>
    </row>
    <row r="18" spans="1:9" s="510" customFormat="1" ht="14.25" customHeight="1">
      <c r="A18" s="367">
        <v>10</v>
      </c>
      <c r="B18" s="508" t="s">
        <v>839</v>
      </c>
      <c r="C18" s="367" t="s">
        <v>840</v>
      </c>
      <c r="D18" s="374" t="s">
        <v>531</v>
      </c>
      <c r="E18" s="373" t="s">
        <v>516</v>
      </c>
      <c r="F18" s="367" t="s">
        <v>334</v>
      </c>
      <c r="G18" s="372">
        <v>462.5</v>
      </c>
      <c r="H18" s="372">
        <v>462.5</v>
      </c>
      <c r="I18" s="509">
        <v>92.5</v>
      </c>
    </row>
    <row r="19" spans="1:9" s="510" customFormat="1" ht="14.25" customHeight="1">
      <c r="A19" s="367">
        <v>11</v>
      </c>
      <c r="B19" s="508" t="s">
        <v>841</v>
      </c>
      <c r="C19" s="367" t="s">
        <v>842</v>
      </c>
      <c r="D19" s="375">
        <v>54001012507</v>
      </c>
      <c r="E19" s="373" t="s">
        <v>516</v>
      </c>
      <c r="F19" s="367" t="s">
        <v>334</v>
      </c>
      <c r="G19" s="372">
        <v>625</v>
      </c>
      <c r="H19" s="372">
        <v>625</v>
      </c>
      <c r="I19" s="509">
        <v>125</v>
      </c>
    </row>
    <row r="20" spans="1:9" s="510" customFormat="1" ht="14.25" customHeight="1">
      <c r="A20" s="367">
        <v>12</v>
      </c>
      <c r="B20" s="511" t="s">
        <v>843</v>
      </c>
      <c r="C20" s="367" t="s">
        <v>844</v>
      </c>
      <c r="D20" s="377" t="s">
        <v>532</v>
      </c>
      <c r="E20" s="376" t="s">
        <v>516</v>
      </c>
      <c r="F20" s="367" t="s">
        <v>334</v>
      </c>
      <c r="G20" s="378">
        <v>687.5</v>
      </c>
      <c r="H20" s="378">
        <v>687.5</v>
      </c>
      <c r="I20" s="509">
        <v>137.5</v>
      </c>
    </row>
    <row r="21" spans="1:9" s="510" customFormat="1" ht="14.25" customHeight="1">
      <c r="A21" s="367">
        <v>13</v>
      </c>
      <c r="B21" s="508" t="s">
        <v>598</v>
      </c>
      <c r="C21" s="367" t="s">
        <v>599</v>
      </c>
      <c r="D21" s="377" t="s">
        <v>536</v>
      </c>
      <c r="E21" s="373" t="s">
        <v>535</v>
      </c>
      <c r="F21" s="367" t="s">
        <v>334</v>
      </c>
      <c r="G21" s="372">
        <v>100</v>
      </c>
      <c r="H21" s="372">
        <v>100</v>
      </c>
      <c r="I21" s="509">
        <v>20</v>
      </c>
    </row>
    <row r="22" spans="1:9" s="510" customFormat="1" ht="14.25" customHeight="1">
      <c r="A22" s="367">
        <v>14</v>
      </c>
      <c r="B22" s="508" t="s">
        <v>849</v>
      </c>
      <c r="C22" s="367" t="s">
        <v>850</v>
      </c>
      <c r="D22" s="380" t="s">
        <v>540</v>
      </c>
      <c r="E22" s="373" t="s">
        <v>539</v>
      </c>
      <c r="F22" s="367" t="s">
        <v>334</v>
      </c>
      <c r="G22" s="372">
        <v>100</v>
      </c>
      <c r="H22" s="372">
        <v>100</v>
      </c>
      <c r="I22" s="509">
        <v>19.600000000000001</v>
      </c>
    </row>
    <row r="23" spans="1:9" s="510" customFormat="1" ht="14.25" customHeight="1">
      <c r="A23" s="367">
        <v>15</v>
      </c>
      <c r="B23" s="367" t="s">
        <v>676</v>
      </c>
      <c r="C23" s="508" t="s">
        <v>680</v>
      </c>
      <c r="D23" s="380" t="s">
        <v>542</v>
      </c>
      <c r="E23" s="373" t="s">
        <v>541</v>
      </c>
      <c r="F23" s="367" t="s">
        <v>334</v>
      </c>
      <c r="G23" s="372">
        <v>100</v>
      </c>
      <c r="H23" s="372">
        <v>100</v>
      </c>
      <c r="I23" s="509">
        <v>20</v>
      </c>
    </row>
    <row r="24" spans="1:9" s="510" customFormat="1" ht="14.25" customHeight="1">
      <c r="A24" s="367">
        <v>16</v>
      </c>
      <c r="B24" s="367" t="s">
        <v>550</v>
      </c>
      <c r="C24" s="508" t="s">
        <v>549</v>
      </c>
      <c r="D24" s="373" t="s">
        <v>552</v>
      </c>
      <c r="E24" s="373" t="s">
        <v>551</v>
      </c>
      <c r="F24" s="367" t="s">
        <v>334</v>
      </c>
      <c r="G24" s="372">
        <v>100</v>
      </c>
      <c r="H24" s="372">
        <v>100</v>
      </c>
      <c r="I24" s="509">
        <v>20</v>
      </c>
    </row>
    <row r="25" spans="1:9" s="510" customFormat="1" ht="14.25" customHeight="1">
      <c r="A25" s="367">
        <v>17</v>
      </c>
      <c r="B25" s="508" t="s">
        <v>839</v>
      </c>
      <c r="C25" s="367" t="s">
        <v>2346</v>
      </c>
      <c r="D25" s="374" t="s">
        <v>2347</v>
      </c>
      <c r="E25" s="373" t="s">
        <v>553</v>
      </c>
      <c r="F25" s="367" t="s">
        <v>334</v>
      </c>
      <c r="G25" s="372">
        <v>109.09</v>
      </c>
      <c r="H25" s="372">
        <v>109.09</v>
      </c>
      <c r="I25" s="509">
        <v>21.381640000000004</v>
      </c>
    </row>
    <row r="26" spans="1:9" s="510" customFormat="1" ht="14.25" customHeight="1">
      <c r="A26" s="367">
        <v>18</v>
      </c>
      <c r="B26" s="367" t="s">
        <v>682</v>
      </c>
      <c r="C26" s="508" t="s">
        <v>681</v>
      </c>
      <c r="D26" s="371" t="s">
        <v>546</v>
      </c>
      <c r="E26" s="373" t="s">
        <v>545</v>
      </c>
      <c r="F26" s="367" t="s">
        <v>334</v>
      </c>
      <c r="G26" s="372">
        <v>100</v>
      </c>
      <c r="H26" s="372">
        <v>100</v>
      </c>
      <c r="I26" s="509">
        <v>20</v>
      </c>
    </row>
    <row r="27" spans="1:9" s="510" customFormat="1" ht="14.25" customHeight="1">
      <c r="A27" s="367">
        <v>19</v>
      </c>
      <c r="B27" s="508" t="s">
        <v>865</v>
      </c>
      <c r="C27" s="367" t="s">
        <v>852</v>
      </c>
      <c r="D27" s="374" t="s">
        <v>562</v>
      </c>
      <c r="E27" s="373" t="s">
        <v>557</v>
      </c>
      <c r="F27" s="367" t="s">
        <v>334</v>
      </c>
      <c r="G27" s="372">
        <v>100</v>
      </c>
      <c r="H27" s="372">
        <v>100</v>
      </c>
      <c r="I27" s="509">
        <v>19.600000000000001</v>
      </c>
    </row>
    <row r="28" spans="1:9" s="510" customFormat="1" ht="14.25" customHeight="1">
      <c r="A28" s="367">
        <v>20</v>
      </c>
      <c r="B28" s="508" t="s">
        <v>598</v>
      </c>
      <c r="C28" s="367" t="s">
        <v>862</v>
      </c>
      <c r="D28" s="374" t="s">
        <v>559</v>
      </c>
      <c r="E28" s="373" t="s">
        <v>557</v>
      </c>
      <c r="F28" s="367" t="s">
        <v>334</v>
      </c>
      <c r="G28" s="372">
        <v>100</v>
      </c>
      <c r="H28" s="372">
        <v>100</v>
      </c>
      <c r="I28" s="509">
        <v>19.600000000000001</v>
      </c>
    </row>
    <row r="29" spans="1:9" s="510" customFormat="1" ht="14.25" customHeight="1">
      <c r="A29" s="367">
        <v>21</v>
      </c>
      <c r="B29" s="508" t="s">
        <v>856</v>
      </c>
      <c r="C29" s="367" t="s">
        <v>857</v>
      </c>
      <c r="D29" s="380" t="s">
        <v>555</v>
      </c>
      <c r="E29" s="373" t="s">
        <v>553</v>
      </c>
      <c r="F29" s="367" t="s">
        <v>334</v>
      </c>
      <c r="G29" s="372">
        <v>715.9</v>
      </c>
      <c r="H29" s="372">
        <v>715.9</v>
      </c>
      <c r="I29" s="509">
        <v>143.18</v>
      </c>
    </row>
    <row r="30" spans="1:9" s="510" customFormat="1" ht="14.25" customHeight="1">
      <c r="A30" s="367">
        <v>22</v>
      </c>
      <c r="B30" s="367" t="s">
        <v>513</v>
      </c>
      <c r="C30" s="508" t="s">
        <v>670</v>
      </c>
      <c r="D30" s="371" t="s">
        <v>515</v>
      </c>
      <c r="E30" s="373" t="s">
        <v>514</v>
      </c>
      <c r="F30" s="367" t="s">
        <v>334</v>
      </c>
      <c r="G30" s="372">
        <v>2000</v>
      </c>
      <c r="H30" s="372">
        <v>2000</v>
      </c>
      <c r="I30" s="509">
        <v>400</v>
      </c>
    </row>
    <row r="31" spans="1:9" s="510" customFormat="1" ht="14.25" customHeight="1">
      <c r="A31" s="367">
        <v>23</v>
      </c>
      <c r="B31" s="367" t="s">
        <v>671</v>
      </c>
      <c r="C31" s="508" t="s">
        <v>670</v>
      </c>
      <c r="D31" s="371" t="s">
        <v>517</v>
      </c>
      <c r="E31" s="373" t="s">
        <v>516</v>
      </c>
      <c r="F31" s="367" t="s">
        <v>334</v>
      </c>
      <c r="G31" s="372">
        <v>1250</v>
      </c>
      <c r="H31" s="372">
        <v>1250</v>
      </c>
      <c r="I31" s="509">
        <v>245</v>
      </c>
    </row>
    <row r="32" spans="1:9" s="510" customFormat="1" ht="14.25" customHeight="1">
      <c r="A32" s="367">
        <v>24</v>
      </c>
      <c r="B32" s="367" t="s">
        <v>518</v>
      </c>
      <c r="C32" s="508" t="s">
        <v>672</v>
      </c>
      <c r="D32" s="371" t="s">
        <v>520</v>
      </c>
      <c r="E32" s="373" t="s">
        <v>519</v>
      </c>
      <c r="F32" s="367" t="s">
        <v>334</v>
      </c>
      <c r="G32" s="372">
        <v>800</v>
      </c>
      <c r="H32" s="372">
        <v>800</v>
      </c>
      <c r="I32" s="509">
        <v>160</v>
      </c>
    </row>
    <row r="33" spans="1:9" s="510" customFormat="1" ht="14.25" customHeight="1">
      <c r="A33" s="367">
        <v>25</v>
      </c>
      <c r="B33" s="367" t="s">
        <v>674</v>
      </c>
      <c r="C33" s="508" t="s">
        <v>673</v>
      </c>
      <c r="D33" s="371" t="s">
        <v>522</v>
      </c>
      <c r="E33" s="373" t="s">
        <v>521</v>
      </c>
      <c r="F33" s="367" t="s">
        <v>334</v>
      </c>
      <c r="G33" s="372">
        <v>2125</v>
      </c>
      <c r="H33" s="372">
        <v>2125</v>
      </c>
      <c r="I33" s="509">
        <v>425</v>
      </c>
    </row>
    <row r="34" spans="1:9" s="510" customFormat="1" ht="14.25" customHeight="1">
      <c r="A34" s="367">
        <v>26</v>
      </c>
      <c r="B34" s="367" t="s">
        <v>676</v>
      </c>
      <c r="C34" s="508" t="s">
        <v>675</v>
      </c>
      <c r="D34" s="371" t="s">
        <v>524</v>
      </c>
      <c r="E34" s="373" t="s">
        <v>523</v>
      </c>
      <c r="F34" s="367" t="s">
        <v>334</v>
      </c>
      <c r="G34" s="372">
        <v>1000</v>
      </c>
      <c r="H34" s="372">
        <v>1000</v>
      </c>
      <c r="I34" s="509">
        <v>196</v>
      </c>
    </row>
    <row r="35" spans="1:9" s="510" customFormat="1" ht="14.25" customHeight="1">
      <c r="A35" s="367">
        <v>27</v>
      </c>
      <c r="B35" s="508" t="s">
        <v>678</v>
      </c>
      <c r="C35" s="367" t="s">
        <v>832</v>
      </c>
      <c r="D35" s="374" t="s">
        <v>525</v>
      </c>
      <c r="E35" s="373" t="s">
        <v>516</v>
      </c>
      <c r="F35" s="367" t="s">
        <v>334</v>
      </c>
      <c r="G35" s="372">
        <v>2500</v>
      </c>
      <c r="H35" s="372">
        <v>2500</v>
      </c>
      <c r="I35" s="509">
        <v>500</v>
      </c>
    </row>
    <row r="36" spans="1:9" s="510" customFormat="1" ht="14.25" customHeight="1">
      <c r="A36" s="367">
        <v>28</v>
      </c>
      <c r="B36" s="508" t="s">
        <v>833</v>
      </c>
      <c r="C36" s="367" t="s">
        <v>834</v>
      </c>
      <c r="D36" s="374" t="s">
        <v>527</v>
      </c>
      <c r="E36" s="373" t="s">
        <v>516</v>
      </c>
      <c r="F36" s="367" t="s">
        <v>334</v>
      </c>
      <c r="G36" s="372">
        <f>687.5+500</f>
        <v>1187.5</v>
      </c>
      <c r="H36" s="372">
        <f>687.5+500</f>
        <v>1187.5</v>
      </c>
      <c r="I36" s="509">
        <v>232.75</v>
      </c>
    </row>
    <row r="37" spans="1:9" s="510" customFormat="1" ht="14.25" customHeight="1">
      <c r="A37" s="367">
        <v>29</v>
      </c>
      <c r="B37" s="508" t="s">
        <v>835</v>
      </c>
      <c r="C37" s="367" t="s">
        <v>836</v>
      </c>
      <c r="D37" s="374" t="s">
        <v>528</v>
      </c>
      <c r="E37" s="373" t="s">
        <v>516</v>
      </c>
      <c r="F37" s="367" t="s">
        <v>334</v>
      </c>
      <c r="G37" s="372">
        <v>375</v>
      </c>
      <c r="H37" s="372">
        <v>375</v>
      </c>
      <c r="I37" s="509">
        <v>73.5</v>
      </c>
    </row>
    <row r="38" spans="1:9" s="510" customFormat="1" ht="14.25" customHeight="1">
      <c r="A38" s="367">
        <v>30</v>
      </c>
      <c r="B38" s="508" t="s">
        <v>837</v>
      </c>
      <c r="C38" s="367" t="s">
        <v>838</v>
      </c>
      <c r="D38" s="374" t="s">
        <v>530</v>
      </c>
      <c r="E38" s="373" t="s">
        <v>529</v>
      </c>
      <c r="F38" s="367" t="s">
        <v>334</v>
      </c>
      <c r="G38" s="372">
        <v>156.84</v>
      </c>
      <c r="H38" s="372">
        <v>156.84</v>
      </c>
      <c r="I38" s="509">
        <v>30.740640000000003</v>
      </c>
    </row>
    <row r="39" spans="1:9" s="510" customFormat="1" ht="14.25" customHeight="1">
      <c r="A39" s="367">
        <v>31</v>
      </c>
      <c r="B39" s="508" t="s">
        <v>839</v>
      </c>
      <c r="C39" s="367" t="s">
        <v>840</v>
      </c>
      <c r="D39" s="374" t="s">
        <v>531</v>
      </c>
      <c r="E39" s="373" t="s">
        <v>516</v>
      </c>
      <c r="F39" s="367" t="s">
        <v>334</v>
      </c>
      <c r="G39" s="372">
        <v>462.5</v>
      </c>
      <c r="H39" s="372">
        <v>462.5</v>
      </c>
      <c r="I39" s="509">
        <v>92.5</v>
      </c>
    </row>
    <row r="40" spans="1:9" s="510" customFormat="1" ht="14.25" customHeight="1">
      <c r="A40" s="367">
        <v>32</v>
      </c>
      <c r="B40" s="508" t="s">
        <v>841</v>
      </c>
      <c r="C40" s="367" t="s">
        <v>842</v>
      </c>
      <c r="D40" s="375">
        <v>54001012507</v>
      </c>
      <c r="E40" s="373" t="s">
        <v>516</v>
      </c>
      <c r="F40" s="367" t="s">
        <v>334</v>
      </c>
      <c r="G40" s="372">
        <v>625</v>
      </c>
      <c r="H40" s="372">
        <v>625</v>
      </c>
      <c r="I40" s="509">
        <v>125</v>
      </c>
    </row>
    <row r="41" spans="1:9" s="510" customFormat="1" ht="14.25" customHeight="1">
      <c r="A41" s="367">
        <v>33</v>
      </c>
      <c r="B41" s="511" t="s">
        <v>843</v>
      </c>
      <c r="C41" s="367" t="s">
        <v>844</v>
      </c>
      <c r="D41" s="377" t="s">
        <v>532</v>
      </c>
      <c r="E41" s="376" t="s">
        <v>516</v>
      </c>
      <c r="F41" s="367" t="s">
        <v>334</v>
      </c>
      <c r="G41" s="378">
        <v>687.5</v>
      </c>
      <c r="H41" s="378">
        <v>687.5</v>
      </c>
      <c r="I41" s="509">
        <v>137.5</v>
      </c>
    </row>
    <row r="42" spans="1:9" s="510" customFormat="1" ht="14.25" customHeight="1">
      <c r="A42" s="367">
        <v>34</v>
      </c>
      <c r="B42" s="508" t="s">
        <v>598</v>
      </c>
      <c r="C42" s="367" t="s">
        <v>599</v>
      </c>
      <c r="D42" s="377" t="s">
        <v>536</v>
      </c>
      <c r="E42" s="373" t="s">
        <v>535</v>
      </c>
      <c r="F42" s="367" t="s">
        <v>334</v>
      </c>
      <c r="G42" s="372">
        <v>100</v>
      </c>
      <c r="H42" s="372">
        <v>100</v>
      </c>
      <c r="I42" s="509">
        <v>20</v>
      </c>
    </row>
    <row r="43" spans="1:9" s="510" customFormat="1" ht="14.25" customHeight="1">
      <c r="A43" s="367">
        <v>35</v>
      </c>
      <c r="B43" s="508" t="s">
        <v>849</v>
      </c>
      <c r="C43" s="367" t="s">
        <v>850</v>
      </c>
      <c r="D43" s="380" t="s">
        <v>540</v>
      </c>
      <c r="E43" s="373" t="s">
        <v>539</v>
      </c>
      <c r="F43" s="367" t="s">
        <v>334</v>
      </c>
      <c r="G43" s="372">
        <v>100</v>
      </c>
      <c r="H43" s="372">
        <v>100</v>
      </c>
      <c r="I43" s="509">
        <v>19.600000000000001</v>
      </c>
    </row>
    <row r="44" spans="1:9" s="510" customFormat="1" ht="14.25" customHeight="1">
      <c r="A44" s="367">
        <v>36</v>
      </c>
      <c r="B44" s="367" t="s">
        <v>676</v>
      </c>
      <c r="C44" s="508" t="s">
        <v>680</v>
      </c>
      <c r="D44" s="380" t="s">
        <v>542</v>
      </c>
      <c r="E44" s="373" t="s">
        <v>541</v>
      </c>
      <c r="F44" s="367" t="s">
        <v>334</v>
      </c>
      <c r="G44" s="372">
        <v>100</v>
      </c>
      <c r="H44" s="372">
        <v>100</v>
      </c>
      <c r="I44" s="509">
        <v>20</v>
      </c>
    </row>
    <row r="45" spans="1:9" s="510" customFormat="1" ht="14.25" customHeight="1">
      <c r="A45" s="367">
        <v>37</v>
      </c>
      <c r="B45" s="367" t="s">
        <v>550</v>
      </c>
      <c r="C45" s="508" t="s">
        <v>549</v>
      </c>
      <c r="D45" s="373" t="s">
        <v>552</v>
      </c>
      <c r="E45" s="373" t="s">
        <v>551</v>
      </c>
      <c r="F45" s="367" t="s">
        <v>334</v>
      </c>
      <c r="G45" s="372">
        <v>100</v>
      </c>
      <c r="H45" s="372">
        <v>100</v>
      </c>
      <c r="I45" s="509">
        <v>20</v>
      </c>
    </row>
    <row r="46" spans="1:9" s="510" customFormat="1" ht="14.25" customHeight="1">
      <c r="A46" s="367">
        <v>38</v>
      </c>
      <c r="B46" s="508" t="s">
        <v>839</v>
      </c>
      <c r="C46" s="367" t="s">
        <v>2346</v>
      </c>
      <c r="D46" s="374" t="s">
        <v>2347</v>
      </c>
      <c r="E46" s="373" t="s">
        <v>553</v>
      </c>
      <c r="F46" s="367" t="s">
        <v>334</v>
      </c>
      <c r="G46" s="372">
        <v>200</v>
      </c>
      <c r="H46" s="372">
        <v>200</v>
      </c>
      <c r="I46" s="509">
        <v>39.200000000000003</v>
      </c>
    </row>
    <row r="47" spans="1:9" s="510" customFormat="1" ht="14.25" customHeight="1">
      <c r="A47" s="367">
        <v>39</v>
      </c>
      <c r="B47" s="367" t="s">
        <v>682</v>
      </c>
      <c r="C47" s="508" t="s">
        <v>681</v>
      </c>
      <c r="D47" s="371" t="s">
        <v>546</v>
      </c>
      <c r="E47" s="373" t="s">
        <v>545</v>
      </c>
      <c r="F47" s="367" t="s">
        <v>334</v>
      </c>
      <c r="G47" s="372">
        <v>100</v>
      </c>
      <c r="H47" s="372">
        <v>100</v>
      </c>
      <c r="I47" s="509">
        <v>20</v>
      </c>
    </row>
    <row r="48" spans="1:9" s="510" customFormat="1" ht="14.25" customHeight="1">
      <c r="A48" s="367">
        <v>40</v>
      </c>
      <c r="B48" s="508" t="s">
        <v>865</v>
      </c>
      <c r="C48" s="367" t="s">
        <v>852</v>
      </c>
      <c r="D48" s="374" t="s">
        <v>562</v>
      </c>
      <c r="E48" s="373" t="s">
        <v>557</v>
      </c>
      <c r="F48" s="367" t="s">
        <v>334</v>
      </c>
      <c r="G48" s="372">
        <v>100</v>
      </c>
      <c r="H48" s="372">
        <v>100</v>
      </c>
      <c r="I48" s="509">
        <v>19.600000000000001</v>
      </c>
    </row>
    <row r="49" spans="1:9" s="510" customFormat="1" ht="14.25" customHeight="1">
      <c r="A49" s="367">
        <v>41</v>
      </c>
      <c r="B49" s="508" t="s">
        <v>598</v>
      </c>
      <c r="C49" s="367" t="s">
        <v>862</v>
      </c>
      <c r="D49" s="374" t="s">
        <v>559</v>
      </c>
      <c r="E49" s="373" t="s">
        <v>557</v>
      </c>
      <c r="F49" s="367" t="s">
        <v>334</v>
      </c>
      <c r="G49" s="372">
        <v>100</v>
      </c>
      <c r="H49" s="372">
        <v>100</v>
      </c>
      <c r="I49" s="509">
        <v>19.600000000000001</v>
      </c>
    </row>
    <row r="50" spans="1:9" s="93" customFormat="1" ht="12.75" customHeight="1">
      <c r="A50" s="367">
        <v>42</v>
      </c>
      <c r="B50" s="512" t="s">
        <v>2348</v>
      </c>
      <c r="C50" s="512" t="s">
        <v>2349</v>
      </c>
      <c r="D50" s="512">
        <v>24001041999</v>
      </c>
      <c r="E50" s="513" t="s">
        <v>2350</v>
      </c>
      <c r="F50" s="367" t="s">
        <v>2351</v>
      </c>
      <c r="G50" s="514">
        <v>100</v>
      </c>
      <c r="H50" s="514">
        <v>100</v>
      </c>
      <c r="I50" s="515">
        <v>20</v>
      </c>
    </row>
    <row r="51" spans="1:9" s="93" customFormat="1" ht="12.75" customHeight="1">
      <c r="A51" s="367">
        <v>43</v>
      </c>
      <c r="B51" s="512" t="s">
        <v>671</v>
      </c>
      <c r="C51" s="512" t="s">
        <v>2352</v>
      </c>
      <c r="D51" s="512">
        <v>47001002275</v>
      </c>
      <c r="E51" s="513" t="s">
        <v>2350</v>
      </c>
      <c r="F51" s="367" t="s">
        <v>2351</v>
      </c>
      <c r="G51" s="514">
        <v>100</v>
      </c>
      <c r="H51" s="514">
        <v>100</v>
      </c>
      <c r="I51" s="515">
        <v>20</v>
      </c>
    </row>
    <row r="52" spans="1:9" s="93" customFormat="1" ht="12.75" customHeight="1">
      <c r="A52" s="367">
        <v>44</v>
      </c>
      <c r="B52" s="512" t="s">
        <v>2353</v>
      </c>
      <c r="C52" s="512" t="s">
        <v>2354</v>
      </c>
      <c r="D52" s="512">
        <v>47001046253</v>
      </c>
      <c r="E52" s="513" t="s">
        <v>2350</v>
      </c>
      <c r="F52" s="367" t="s">
        <v>2351</v>
      </c>
      <c r="G52" s="514">
        <v>100</v>
      </c>
      <c r="H52" s="514">
        <v>100</v>
      </c>
      <c r="I52" s="515">
        <v>20</v>
      </c>
    </row>
    <row r="53" spans="1:9" s="93" customFormat="1" ht="12.75" customHeight="1">
      <c r="A53" s="367">
        <v>45</v>
      </c>
      <c r="B53" s="512" t="s">
        <v>2355</v>
      </c>
      <c r="C53" s="512" t="s">
        <v>2356</v>
      </c>
      <c r="D53" s="512">
        <v>47001042740</v>
      </c>
      <c r="E53" s="513" t="s">
        <v>2350</v>
      </c>
      <c r="F53" s="367" t="s">
        <v>2351</v>
      </c>
      <c r="G53" s="514">
        <v>100</v>
      </c>
      <c r="H53" s="514">
        <v>100</v>
      </c>
      <c r="I53" s="515">
        <v>20</v>
      </c>
    </row>
    <row r="54" spans="1:9" s="93" customFormat="1" ht="12.75" customHeight="1">
      <c r="A54" s="367">
        <v>46</v>
      </c>
      <c r="B54" s="512" t="s">
        <v>676</v>
      </c>
      <c r="C54" s="512" t="s">
        <v>2357</v>
      </c>
      <c r="D54" s="512">
        <v>47001042385</v>
      </c>
      <c r="E54" s="513" t="s">
        <v>2350</v>
      </c>
      <c r="F54" s="367" t="s">
        <v>2351</v>
      </c>
      <c r="G54" s="514">
        <v>100</v>
      </c>
      <c r="H54" s="514">
        <v>100</v>
      </c>
      <c r="I54" s="515">
        <v>20</v>
      </c>
    </row>
    <row r="55" spans="1:9" s="93" customFormat="1" ht="12.75" customHeight="1">
      <c r="A55" s="367">
        <v>47</v>
      </c>
      <c r="B55" s="512" t="s">
        <v>2358</v>
      </c>
      <c r="C55" s="512" t="s">
        <v>2359</v>
      </c>
      <c r="D55" s="512">
        <v>47001043654</v>
      </c>
      <c r="E55" s="513" t="s">
        <v>2350</v>
      </c>
      <c r="F55" s="367" t="s">
        <v>2351</v>
      </c>
      <c r="G55" s="514">
        <v>100</v>
      </c>
      <c r="H55" s="514">
        <v>100</v>
      </c>
      <c r="I55" s="515">
        <v>20</v>
      </c>
    </row>
    <row r="56" spans="1:9" s="93" customFormat="1" ht="12.75" customHeight="1">
      <c r="A56" s="367">
        <v>48</v>
      </c>
      <c r="B56" s="512" t="s">
        <v>865</v>
      </c>
      <c r="C56" s="512" t="s">
        <v>2359</v>
      </c>
      <c r="D56" s="512">
        <v>47001008078</v>
      </c>
      <c r="E56" s="513" t="s">
        <v>2350</v>
      </c>
      <c r="F56" s="367" t="s">
        <v>2351</v>
      </c>
      <c r="G56" s="514">
        <v>100</v>
      </c>
      <c r="H56" s="514">
        <v>100</v>
      </c>
      <c r="I56" s="515">
        <v>20</v>
      </c>
    </row>
    <row r="57" spans="1:9" s="93" customFormat="1" ht="12.75" customHeight="1">
      <c r="A57" s="367">
        <v>49</v>
      </c>
      <c r="B57" s="512" t="s">
        <v>2360</v>
      </c>
      <c r="C57" s="512" t="s">
        <v>2361</v>
      </c>
      <c r="D57" s="512">
        <v>47001017463</v>
      </c>
      <c r="E57" s="513" t="s">
        <v>2350</v>
      </c>
      <c r="F57" s="367" t="s">
        <v>2351</v>
      </c>
      <c r="G57" s="514">
        <v>100</v>
      </c>
      <c r="H57" s="514">
        <v>100</v>
      </c>
      <c r="I57" s="515">
        <v>20</v>
      </c>
    </row>
    <row r="58" spans="1:9" s="93" customFormat="1" ht="12.75" customHeight="1">
      <c r="A58" s="367">
        <v>50</v>
      </c>
      <c r="B58" s="512" t="s">
        <v>2362</v>
      </c>
      <c r="C58" s="512" t="s">
        <v>2363</v>
      </c>
      <c r="D58" s="512">
        <v>47001044140</v>
      </c>
      <c r="E58" s="513" t="s">
        <v>2350</v>
      </c>
      <c r="F58" s="367" t="s">
        <v>2351</v>
      </c>
      <c r="G58" s="514">
        <v>100</v>
      </c>
      <c r="H58" s="514">
        <v>100</v>
      </c>
      <c r="I58" s="515">
        <v>20</v>
      </c>
    </row>
    <row r="59" spans="1:9" s="93" customFormat="1" ht="12.75" customHeight="1">
      <c r="A59" s="367">
        <v>51</v>
      </c>
      <c r="B59" s="512" t="s">
        <v>879</v>
      </c>
      <c r="C59" s="512" t="s">
        <v>2364</v>
      </c>
      <c r="D59" s="516" t="s">
        <v>2365</v>
      </c>
      <c r="E59" s="513" t="s">
        <v>2350</v>
      </c>
      <c r="F59" s="367" t="s">
        <v>2351</v>
      </c>
      <c r="G59" s="514">
        <v>100</v>
      </c>
      <c r="H59" s="514">
        <v>100</v>
      </c>
      <c r="I59" s="515">
        <v>20</v>
      </c>
    </row>
    <row r="60" spans="1:9" s="93" customFormat="1" ht="12.75" customHeight="1">
      <c r="A60" s="367">
        <v>52</v>
      </c>
      <c r="B60" s="512" t="s">
        <v>2366</v>
      </c>
      <c r="C60" s="512" t="s">
        <v>2367</v>
      </c>
      <c r="D60" s="512">
        <v>47001012359</v>
      </c>
      <c r="E60" s="513" t="s">
        <v>2350</v>
      </c>
      <c r="F60" s="367" t="s">
        <v>2351</v>
      </c>
      <c r="G60" s="514">
        <v>100</v>
      </c>
      <c r="H60" s="514">
        <v>100</v>
      </c>
      <c r="I60" s="515">
        <v>20</v>
      </c>
    </row>
    <row r="61" spans="1:9" s="93" customFormat="1" ht="12.75" customHeight="1">
      <c r="A61" s="367">
        <v>53</v>
      </c>
      <c r="B61" s="512" t="s">
        <v>2368</v>
      </c>
      <c r="C61" s="512" t="s">
        <v>2369</v>
      </c>
      <c r="D61" s="516" t="s">
        <v>2370</v>
      </c>
      <c r="E61" s="513" t="s">
        <v>2350</v>
      </c>
      <c r="F61" s="367" t="s">
        <v>2351</v>
      </c>
      <c r="G61" s="514">
        <v>100</v>
      </c>
      <c r="H61" s="514">
        <v>100</v>
      </c>
      <c r="I61" s="515">
        <v>20</v>
      </c>
    </row>
    <row r="62" spans="1:9" s="93" customFormat="1" ht="12.75" customHeight="1">
      <c r="A62" s="367">
        <v>54</v>
      </c>
      <c r="B62" s="512" t="s">
        <v>513</v>
      </c>
      <c r="C62" s="512" t="s">
        <v>881</v>
      </c>
      <c r="D62" s="512">
        <v>47001009852</v>
      </c>
      <c r="E62" s="513" t="s">
        <v>2350</v>
      </c>
      <c r="F62" s="367" t="s">
        <v>2351</v>
      </c>
      <c r="G62" s="514">
        <v>100</v>
      </c>
      <c r="H62" s="514">
        <v>100</v>
      </c>
      <c r="I62" s="515">
        <v>20</v>
      </c>
    </row>
    <row r="63" spans="1:9" s="93" customFormat="1" ht="12.75" customHeight="1">
      <c r="A63" s="367">
        <v>55</v>
      </c>
      <c r="B63" s="512" t="s">
        <v>676</v>
      </c>
      <c r="C63" s="512" t="s">
        <v>2371</v>
      </c>
      <c r="D63" s="512">
        <v>47001044222</v>
      </c>
      <c r="E63" s="513" t="s">
        <v>2350</v>
      </c>
      <c r="F63" s="367" t="s">
        <v>2351</v>
      </c>
      <c r="G63" s="514">
        <v>100</v>
      </c>
      <c r="H63" s="514">
        <v>100</v>
      </c>
      <c r="I63" s="515">
        <v>20</v>
      </c>
    </row>
    <row r="64" spans="1:9" s="93" customFormat="1" ht="12.75" customHeight="1">
      <c r="A64" s="367">
        <v>56</v>
      </c>
      <c r="B64" s="371" t="s">
        <v>2372</v>
      </c>
      <c r="C64" s="371" t="s">
        <v>2373</v>
      </c>
      <c r="D64" s="380" t="s">
        <v>2374</v>
      </c>
      <c r="E64" s="513" t="s">
        <v>2350</v>
      </c>
      <c r="F64" s="367" t="s">
        <v>2351</v>
      </c>
      <c r="G64" s="514">
        <v>150</v>
      </c>
      <c r="H64" s="514">
        <v>150</v>
      </c>
      <c r="I64" s="515">
        <v>30</v>
      </c>
    </row>
    <row r="65" spans="1:9" s="93" customFormat="1" ht="12.75" customHeight="1">
      <c r="A65" s="367">
        <v>57</v>
      </c>
      <c r="B65" s="517" t="s">
        <v>2375</v>
      </c>
      <c r="C65" s="517" t="s">
        <v>2376</v>
      </c>
      <c r="D65" s="517">
        <v>31001031804</v>
      </c>
      <c r="E65" s="513" t="s">
        <v>2350</v>
      </c>
      <c r="F65" s="367" t="s">
        <v>2351</v>
      </c>
      <c r="G65" s="514">
        <v>100</v>
      </c>
      <c r="H65" s="514">
        <v>100</v>
      </c>
      <c r="I65" s="515">
        <v>20</v>
      </c>
    </row>
    <row r="66" spans="1:9" s="93" customFormat="1" ht="12.75" customHeight="1">
      <c r="A66" s="367">
        <v>58</v>
      </c>
      <c r="B66" s="517" t="s">
        <v>513</v>
      </c>
      <c r="C66" s="517" t="s">
        <v>2377</v>
      </c>
      <c r="D66" s="380" t="s">
        <v>2378</v>
      </c>
      <c r="E66" s="513" t="s">
        <v>2350</v>
      </c>
      <c r="F66" s="367" t="s">
        <v>2351</v>
      </c>
      <c r="G66" s="514">
        <v>100</v>
      </c>
      <c r="H66" s="514">
        <v>100</v>
      </c>
      <c r="I66" s="515">
        <v>20</v>
      </c>
    </row>
    <row r="67" spans="1:9" s="93" customFormat="1" ht="12.75" customHeight="1">
      <c r="A67" s="367">
        <v>59</v>
      </c>
      <c r="B67" s="517" t="s">
        <v>2379</v>
      </c>
      <c r="C67" s="517" t="s">
        <v>2380</v>
      </c>
      <c r="D67" s="380" t="s">
        <v>2381</v>
      </c>
      <c r="E67" s="513" t="s">
        <v>2350</v>
      </c>
      <c r="F67" s="367" t="s">
        <v>2351</v>
      </c>
      <c r="G67" s="514">
        <v>100</v>
      </c>
      <c r="H67" s="514">
        <v>100</v>
      </c>
      <c r="I67" s="515">
        <v>20</v>
      </c>
    </row>
    <row r="68" spans="1:9" s="93" customFormat="1" ht="12.75" customHeight="1">
      <c r="A68" s="367">
        <v>60</v>
      </c>
      <c r="B68" s="517" t="s">
        <v>2382</v>
      </c>
      <c r="C68" s="517" t="s">
        <v>2383</v>
      </c>
      <c r="D68" s="380" t="s">
        <v>2384</v>
      </c>
      <c r="E68" s="513" t="s">
        <v>2350</v>
      </c>
      <c r="F68" s="367" t="s">
        <v>2351</v>
      </c>
      <c r="G68" s="514">
        <v>100</v>
      </c>
      <c r="H68" s="514">
        <v>100</v>
      </c>
      <c r="I68" s="515">
        <v>20</v>
      </c>
    </row>
    <row r="69" spans="1:9" s="93" customFormat="1" ht="12.75" customHeight="1">
      <c r="A69" s="367">
        <v>61</v>
      </c>
      <c r="B69" s="517" t="s">
        <v>676</v>
      </c>
      <c r="C69" s="517" t="s">
        <v>2385</v>
      </c>
      <c r="D69" s="380" t="s">
        <v>2386</v>
      </c>
      <c r="E69" s="513" t="s">
        <v>2350</v>
      </c>
      <c r="F69" s="367" t="s">
        <v>2351</v>
      </c>
      <c r="G69" s="514">
        <v>100</v>
      </c>
      <c r="H69" s="514">
        <v>100</v>
      </c>
      <c r="I69" s="515">
        <v>20</v>
      </c>
    </row>
    <row r="70" spans="1:9" s="93" customFormat="1" ht="12.75" customHeight="1">
      <c r="A70" s="367">
        <v>62</v>
      </c>
      <c r="B70" s="517" t="s">
        <v>2358</v>
      </c>
      <c r="C70" s="517" t="s">
        <v>2377</v>
      </c>
      <c r="D70" s="380" t="s">
        <v>2387</v>
      </c>
      <c r="E70" s="513" t="s">
        <v>2350</v>
      </c>
      <c r="F70" s="367" t="s">
        <v>2351</v>
      </c>
      <c r="G70" s="514">
        <v>100</v>
      </c>
      <c r="H70" s="514">
        <v>100</v>
      </c>
      <c r="I70" s="515">
        <v>20</v>
      </c>
    </row>
    <row r="71" spans="1:9" s="93" customFormat="1" ht="12.75" customHeight="1">
      <c r="A71" s="367">
        <v>63</v>
      </c>
      <c r="B71" s="517" t="s">
        <v>587</v>
      </c>
      <c r="C71" s="517" t="s">
        <v>2388</v>
      </c>
      <c r="D71" s="380" t="s">
        <v>2389</v>
      </c>
      <c r="E71" s="513" t="s">
        <v>2350</v>
      </c>
      <c r="F71" s="367" t="s">
        <v>2351</v>
      </c>
      <c r="G71" s="514">
        <v>100</v>
      </c>
      <c r="H71" s="514">
        <v>100</v>
      </c>
      <c r="I71" s="515">
        <v>20</v>
      </c>
    </row>
    <row r="72" spans="1:9" s="93" customFormat="1" ht="12.75" customHeight="1">
      <c r="A72" s="367">
        <v>64</v>
      </c>
      <c r="B72" s="517" t="s">
        <v>2390</v>
      </c>
      <c r="C72" s="517" t="s">
        <v>842</v>
      </c>
      <c r="D72" s="380" t="s">
        <v>2391</v>
      </c>
      <c r="E72" s="513" t="s">
        <v>2350</v>
      </c>
      <c r="F72" s="367" t="s">
        <v>2351</v>
      </c>
      <c r="G72" s="514">
        <v>100</v>
      </c>
      <c r="H72" s="514">
        <v>100</v>
      </c>
      <c r="I72" s="515">
        <v>20</v>
      </c>
    </row>
    <row r="73" spans="1:9" s="93" customFormat="1" ht="12.75" customHeight="1">
      <c r="A73" s="367">
        <v>65</v>
      </c>
      <c r="B73" s="517" t="s">
        <v>2392</v>
      </c>
      <c r="C73" s="517" t="s">
        <v>2393</v>
      </c>
      <c r="D73" s="380" t="s">
        <v>2394</v>
      </c>
      <c r="E73" s="513" t="s">
        <v>2350</v>
      </c>
      <c r="F73" s="367" t="s">
        <v>2351</v>
      </c>
      <c r="G73" s="514">
        <v>100</v>
      </c>
      <c r="H73" s="514">
        <v>100</v>
      </c>
      <c r="I73" s="515">
        <v>20</v>
      </c>
    </row>
    <row r="74" spans="1:9" s="93" customFormat="1" ht="12.75" customHeight="1">
      <c r="A74" s="367">
        <v>66</v>
      </c>
      <c r="B74" s="517" t="s">
        <v>2395</v>
      </c>
      <c r="C74" s="517" t="s">
        <v>2396</v>
      </c>
      <c r="D74" s="517">
        <v>60001043297</v>
      </c>
      <c r="E74" s="513" t="s">
        <v>2350</v>
      </c>
      <c r="F74" s="367" t="s">
        <v>2351</v>
      </c>
      <c r="G74" s="514">
        <v>100</v>
      </c>
      <c r="H74" s="514">
        <v>100</v>
      </c>
      <c r="I74" s="515">
        <v>20</v>
      </c>
    </row>
    <row r="75" spans="1:9" s="93" customFormat="1" ht="12.75" customHeight="1">
      <c r="A75" s="367">
        <v>67</v>
      </c>
      <c r="B75" s="517" t="s">
        <v>602</v>
      </c>
      <c r="C75" s="517" t="s">
        <v>2397</v>
      </c>
      <c r="D75" s="517">
        <v>48001000241</v>
      </c>
      <c r="E75" s="513" t="s">
        <v>2350</v>
      </c>
      <c r="F75" s="367" t="s">
        <v>2351</v>
      </c>
      <c r="G75" s="514">
        <v>100</v>
      </c>
      <c r="H75" s="514">
        <v>100</v>
      </c>
      <c r="I75" s="515">
        <v>20</v>
      </c>
    </row>
    <row r="76" spans="1:9" s="93" customFormat="1" ht="12.75" customHeight="1">
      <c r="A76" s="367">
        <v>68</v>
      </c>
      <c r="B76" s="517" t="s">
        <v>843</v>
      </c>
      <c r="C76" s="517" t="s">
        <v>2398</v>
      </c>
      <c r="D76" s="380" t="s">
        <v>2399</v>
      </c>
      <c r="E76" s="513" t="s">
        <v>2350</v>
      </c>
      <c r="F76" s="367" t="s">
        <v>2351</v>
      </c>
      <c r="G76" s="514">
        <v>100</v>
      </c>
      <c r="H76" s="514">
        <v>100</v>
      </c>
      <c r="I76" s="515">
        <v>20</v>
      </c>
    </row>
    <row r="77" spans="1:9" s="93" customFormat="1" ht="12.75" customHeight="1">
      <c r="A77" s="367">
        <v>69</v>
      </c>
      <c r="B77" s="517" t="s">
        <v>2400</v>
      </c>
      <c r="C77" s="517" t="s">
        <v>2401</v>
      </c>
      <c r="D77" s="380" t="s">
        <v>2402</v>
      </c>
      <c r="E77" s="513" t="s">
        <v>2350</v>
      </c>
      <c r="F77" s="367" t="s">
        <v>2351</v>
      </c>
      <c r="G77" s="514">
        <v>100</v>
      </c>
      <c r="H77" s="514">
        <v>100</v>
      </c>
      <c r="I77" s="515">
        <v>20</v>
      </c>
    </row>
    <row r="78" spans="1:9" s="93" customFormat="1" ht="12.75" customHeight="1">
      <c r="A78" s="367">
        <v>70</v>
      </c>
      <c r="B78" s="517" t="s">
        <v>2403</v>
      </c>
      <c r="C78" s="517" t="s">
        <v>2404</v>
      </c>
      <c r="D78" s="517">
        <v>31001023780</v>
      </c>
      <c r="E78" s="513" t="s">
        <v>2350</v>
      </c>
      <c r="F78" s="367" t="s">
        <v>2351</v>
      </c>
      <c r="G78" s="514">
        <v>100</v>
      </c>
      <c r="H78" s="514">
        <v>100</v>
      </c>
      <c r="I78" s="515">
        <v>20</v>
      </c>
    </row>
    <row r="79" spans="1:9" s="93" customFormat="1" ht="12.75" customHeight="1">
      <c r="A79" s="367">
        <v>71</v>
      </c>
      <c r="B79" s="517" t="s">
        <v>2405</v>
      </c>
      <c r="C79" s="517" t="s">
        <v>2406</v>
      </c>
      <c r="D79" s="517">
        <v>12001077609</v>
      </c>
      <c r="E79" s="513" t="s">
        <v>2350</v>
      </c>
      <c r="F79" s="367" t="s">
        <v>2351</v>
      </c>
      <c r="G79" s="514">
        <v>100</v>
      </c>
      <c r="H79" s="514">
        <v>100</v>
      </c>
      <c r="I79" s="515">
        <v>20</v>
      </c>
    </row>
    <row r="80" spans="1:9" s="93" customFormat="1" ht="12.75" customHeight="1">
      <c r="A80" s="367">
        <v>72</v>
      </c>
      <c r="B80" s="517" t="s">
        <v>676</v>
      </c>
      <c r="C80" s="517" t="s">
        <v>2407</v>
      </c>
      <c r="D80" s="517">
        <v>23001012389</v>
      </c>
      <c r="E80" s="513" t="s">
        <v>2350</v>
      </c>
      <c r="F80" s="367" t="s">
        <v>2351</v>
      </c>
      <c r="G80" s="514">
        <v>100</v>
      </c>
      <c r="H80" s="514">
        <v>100</v>
      </c>
      <c r="I80" s="515">
        <v>20</v>
      </c>
    </row>
    <row r="81" spans="1:9" s="93" customFormat="1" ht="12.75" customHeight="1">
      <c r="A81" s="367">
        <v>73</v>
      </c>
      <c r="B81" s="517" t="s">
        <v>2408</v>
      </c>
      <c r="C81" s="517" t="s">
        <v>2409</v>
      </c>
      <c r="D81" s="517">
        <v>13001067790</v>
      </c>
      <c r="E81" s="513" t="s">
        <v>2350</v>
      </c>
      <c r="F81" s="367" t="s">
        <v>2351</v>
      </c>
      <c r="G81" s="514">
        <v>100</v>
      </c>
      <c r="H81" s="514">
        <v>100</v>
      </c>
      <c r="I81" s="515">
        <v>20</v>
      </c>
    </row>
    <row r="82" spans="1:9" s="93" customFormat="1" ht="12.75" customHeight="1">
      <c r="A82" s="367">
        <v>74</v>
      </c>
      <c r="B82" s="517" t="s">
        <v>585</v>
      </c>
      <c r="C82" s="517" t="s">
        <v>2410</v>
      </c>
      <c r="D82" s="380" t="s">
        <v>2411</v>
      </c>
      <c r="E82" s="513" t="s">
        <v>2350</v>
      </c>
      <c r="F82" s="367" t="s">
        <v>2351</v>
      </c>
      <c r="G82" s="514">
        <v>100</v>
      </c>
      <c r="H82" s="514">
        <v>100</v>
      </c>
      <c r="I82" s="515">
        <v>20</v>
      </c>
    </row>
    <row r="83" spans="1:9" s="93" customFormat="1" ht="12.75" customHeight="1">
      <c r="A83" s="367">
        <v>75</v>
      </c>
      <c r="B83" s="517" t="s">
        <v>676</v>
      </c>
      <c r="C83" s="517" t="s">
        <v>2412</v>
      </c>
      <c r="D83" s="380" t="s">
        <v>2413</v>
      </c>
      <c r="E83" s="513" t="s">
        <v>2350</v>
      </c>
      <c r="F83" s="367" t="s">
        <v>2351</v>
      </c>
      <c r="G83" s="514">
        <v>100</v>
      </c>
      <c r="H83" s="514">
        <v>100</v>
      </c>
      <c r="I83" s="515">
        <v>20</v>
      </c>
    </row>
    <row r="84" spans="1:9" s="93" customFormat="1" ht="12.75" customHeight="1">
      <c r="A84" s="367">
        <v>76</v>
      </c>
      <c r="B84" s="517" t="s">
        <v>2414</v>
      </c>
      <c r="C84" s="517" t="s">
        <v>2415</v>
      </c>
      <c r="D84" s="380" t="s">
        <v>2416</v>
      </c>
      <c r="E84" s="513" t="s">
        <v>2350</v>
      </c>
      <c r="F84" s="367" t="s">
        <v>2351</v>
      </c>
      <c r="G84" s="514">
        <v>100</v>
      </c>
      <c r="H84" s="514">
        <v>100</v>
      </c>
      <c r="I84" s="515">
        <v>20</v>
      </c>
    </row>
    <row r="85" spans="1:9" s="93" customFormat="1" ht="12.75" customHeight="1">
      <c r="A85" s="367">
        <v>77</v>
      </c>
      <c r="B85" s="517" t="s">
        <v>600</v>
      </c>
      <c r="C85" s="517" t="s">
        <v>2417</v>
      </c>
      <c r="D85" s="380" t="s">
        <v>2418</v>
      </c>
      <c r="E85" s="513" t="s">
        <v>2350</v>
      </c>
      <c r="F85" s="367" t="s">
        <v>2351</v>
      </c>
      <c r="G85" s="514">
        <v>100</v>
      </c>
      <c r="H85" s="514">
        <v>100</v>
      </c>
      <c r="I85" s="515">
        <v>20</v>
      </c>
    </row>
    <row r="86" spans="1:9" s="93" customFormat="1" ht="12.75" customHeight="1">
      <c r="A86" s="367">
        <v>78</v>
      </c>
      <c r="B86" s="517" t="s">
        <v>676</v>
      </c>
      <c r="C86" s="517" t="s">
        <v>2419</v>
      </c>
      <c r="D86" s="380" t="s">
        <v>2420</v>
      </c>
      <c r="E86" s="513" t="s">
        <v>2350</v>
      </c>
      <c r="F86" s="367" t="s">
        <v>2351</v>
      </c>
      <c r="G86" s="514">
        <v>100</v>
      </c>
      <c r="H86" s="514">
        <v>100</v>
      </c>
      <c r="I86" s="515">
        <v>20</v>
      </c>
    </row>
    <row r="87" spans="1:9" s="93" customFormat="1" ht="12.75" customHeight="1">
      <c r="A87" s="367">
        <v>79</v>
      </c>
      <c r="B87" s="517" t="s">
        <v>2421</v>
      </c>
      <c r="C87" s="517" t="s">
        <v>2422</v>
      </c>
      <c r="D87" s="380" t="s">
        <v>2423</v>
      </c>
      <c r="E87" s="513" t="s">
        <v>2350</v>
      </c>
      <c r="F87" s="367" t="s">
        <v>2351</v>
      </c>
      <c r="G87" s="514">
        <v>100</v>
      </c>
      <c r="H87" s="514">
        <v>100</v>
      </c>
      <c r="I87" s="515">
        <v>20</v>
      </c>
    </row>
    <row r="88" spans="1:9" s="93" customFormat="1" ht="12.75" customHeight="1">
      <c r="A88" s="367">
        <v>80</v>
      </c>
      <c r="B88" s="517" t="s">
        <v>2424</v>
      </c>
      <c r="C88" s="517" t="s">
        <v>2425</v>
      </c>
      <c r="D88" s="380" t="s">
        <v>2426</v>
      </c>
      <c r="E88" s="513" t="s">
        <v>2350</v>
      </c>
      <c r="F88" s="367" t="s">
        <v>2351</v>
      </c>
      <c r="G88" s="514">
        <v>100</v>
      </c>
      <c r="H88" s="514">
        <v>100</v>
      </c>
      <c r="I88" s="515">
        <v>20</v>
      </c>
    </row>
    <row r="89" spans="1:9" s="93" customFormat="1" ht="12.75" customHeight="1">
      <c r="A89" s="367">
        <v>81</v>
      </c>
      <c r="B89" s="517" t="s">
        <v>676</v>
      </c>
      <c r="C89" s="517" t="s">
        <v>2427</v>
      </c>
      <c r="D89" s="380" t="s">
        <v>2428</v>
      </c>
      <c r="E89" s="513" t="s">
        <v>2350</v>
      </c>
      <c r="F89" s="367" t="s">
        <v>2351</v>
      </c>
      <c r="G89" s="514">
        <v>100</v>
      </c>
      <c r="H89" s="514">
        <v>100</v>
      </c>
      <c r="I89" s="515">
        <v>20</v>
      </c>
    </row>
    <row r="90" spans="1:9" s="93" customFormat="1" ht="12.75" customHeight="1">
      <c r="A90" s="367">
        <v>82</v>
      </c>
      <c r="B90" s="517" t="s">
        <v>2424</v>
      </c>
      <c r="C90" s="517" t="s">
        <v>2429</v>
      </c>
      <c r="D90" s="517">
        <v>13001016128</v>
      </c>
      <c r="E90" s="513" t="s">
        <v>2350</v>
      </c>
      <c r="F90" s="367" t="s">
        <v>2351</v>
      </c>
      <c r="G90" s="514">
        <v>100</v>
      </c>
      <c r="H90" s="514">
        <v>100</v>
      </c>
      <c r="I90" s="515">
        <v>20</v>
      </c>
    </row>
    <row r="91" spans="1:9" s="93" customFormat="1" ht="12.75" customHeight="1">
      <c r="A91" s="367">
        <v>83</v>
      </c>
      <c r="B91" s="517" t="s">
        <v>2430</v>
      </c>
      <c r="C91" s="517" t="s">
        <v>2431</v>
      </c>
      <c r="D91" s="380" t="s">
        <v>2432</v>
      </c>
      <c r="E91" s="513" t="s">
        <v>2350</v>
      </c>
      <c r="F91" s="367" t="s">
        <v>2351</v>
      </c>
      <c r="G91" s="514">
        <v>100</v>
      </c>
      <c r="H91" s="514">
        <v>100</v>
      </c>
      <c r="I91" s="515">
        <v>20</v>
      </c>
    </row>
    <row r="92" spans="1:9" s="93" customFormat="1" ht="12.75" customHeight="1">
      <c r="A92" s="367">
        <v>84</v>
      </c>
      <c r="B92" s="517" t="s">
        <v>2390</v>
      </c>
      <c r="C92" s="517" t="s">
        <v>2433</v>
      </c>
      <c r="D92" s="380" t="s">
        <v>2434</v>
      </c>
      <c r="E92" s="513" t="s">
        <v>2350</v>
      </c>
      <c r="F92" s="367" t="s">
        <v>2351</v>
      </c>
      <c r="G92" s="514">
        <v>100</v>
      </c>
      <c r="H92" s="514">
        <v>100</v>
      </c>
      <c r="I92" s="515">
        <v>20</v>
      </c>
    </row>
    <row r="93" spans="1:9" s="93" customFormat="1" ht="12.75" customHeight="1">
      <c r="A93" s="367">
        <v>85</v>
      </c>
      <c r="B93" s="517" t="s">
        <v>2435</v>
      </c>
      <c r="C93" s="517" t="s">
        <v>2436</v>
      </c>
      <c r="D93" s="380" t="s">
        <v>2437</v>
      </c>
      <c r="E93" s="513" t="s">
        <v>2350</v>
      </c>
      <c r="F93" s="367" t="s">
        <v>2351</v>
      </c>
      <c r="G93" s="514">
        <v>100</v>
      </c>
      <c r="H93" s="514">
        <v>100</v>
      </c>
      <c r="I93" s="515">
        <v>20</v>
      </c>
    </row>
    <row r="94" spans="1:9" s="93" customFormat="1" ht="12.75" customHeight="1">
      <c r="A94" s="367">
        <v>86</v>
      </c>
      <c r="B94" s="517" t="s">
        <v>2438</v>
      </c>
      <c r="C94" s="517" t="s">
        <v>2439</v>
      </c>
      <c r="D94" s="380" t="s">
        <v>2440</v>
      </c>
      <c r="E94" s="513" t="s">
        <v>2350</v>
      </c>
      <c r="F94" s="367" t="s">
        <v>2351</v>
      </c>
      <c r="G94" s="514">
        <v>100</v>
      </c>
      <c r="H94" s="514">
        <v>100</v>
      </c>
      <c r="I94" s="515">
        <v>20</v>
      </c>
    </row>
    <row r="95" spans="1:9" s="93" customFormat="1" ht="12.75" customHeight="1">
      <c r="A95" s="367">
        <v>87</v>
      </c>
      <c r="B95" s="517" t="s">
        <v>843</v>
      </c>
      <c r="C95" s="517" t="s">
        <v>2441</v>
      </c>
      <c r="D95" s="380" t="s">
        <v>2442</v>
      </c>
      <c r="E95" s="513" t="s">
        <v>2350</v>
      </c>
      <c r="F95" s="367" t="s">
        <v>2351</v>
      </c>
      <c r="G95" s="514">
        <v>100</v>
      </c>
      <c r="H95" s="514">
        <v>100</v>
      </c>
      <c r="I95" s="515">
        <v>20</v>
      </c>
    </row>
    <row r="96" spans="1:9" s="93" customFormat="1" ht="12.75" customHeight="1">
      <c r="A96" s="367">
        <v>88</v>
      </c>
      <c r="B96" s="517" t="s">
        <v>2443</v>
      </c>
      <c r="C96" s="517" t="s">
        <v>2444</v>
      </c>
      <c r="D96" s="380" t="s">
        <v>2445</v>
      </c>
      <c r="E96" s="513" t="s">
        <v>2350</v>
      </c>
      <c r="F96" s="367" t="s">
        <v>2351</v>
      </c>
      <c r="G96" s="514">
        <v>100</v>
      </c>
      <c r="H96" s="514">
        <v>100</v>
      </c>
      <c r="I96" s="515">
        <v>20</v>
      </c>
    </row>
    <row r="97" spans="1:9" s="93" customFormat="1" ht="12.75" customHeight="1">
      <c r="A97" s="367">
        <v>89</v>
      </c>
      <c r="B97" s="517" t="s">
        <v>2446</v>
      </c>
      <c r="C97" s="517" t="s">
        <v>2447</v>
      </c>
      <c r="D97" s="380" t="s">
        <v>2448</v>
      </c>
      <c r="E97" s="513" t="s">
        <v>2350</v>
      </c>
      <c r="F97" s="367" t="s">
        <v>2351</v>
      </c>
      <c r="G97" s="514">
        <v>100</v>
      </c>
      <c r="H97" s="514">
        <v>100</v>
      </c>
      <c r="I97" s="515">
        <v>20</v>
      </c>
    </row>
    <row r="98" spans="1:9" s="93" customFormat="1" ht="12.75" customHeight="1">
      <c r="A98" s="367">
        <v>90</v>
      </c>
      <c r="B98" s="517" t="s">
        <v>2449</v>
      </c>
      <c r="C98" s="517" t="s">
        <v>2450</v>
      </c>
      <c r="D98" s="380" t="s">
        <v>2451</v>
      </c>
      <c r="E98" s="513" t="s">
        <v>2350</v>
      </c>
      <c r="F98" s="367" t="s">
        <v>2351</v>
      </c>
      <c r="G98" s="514">
        <v>100</v>
      </c>
      <c r="H98" s="514">
        <v>100</v>
      </c>
      <c r="I98" s="515">
        <v>20</v>
      </c>
    </row>
    <row r="99" spans="1:9" s="93" customFormat="1" ht="12.75" customHeight="1">
      <c r="A99" s="367">
        <v>91</v>
      </c>
      <c r="B99" s="517" t="s">
        <v>843</v>
      </c>
      <c r="C99" s="517" t="s">
        <v>2452</v>
      </c>
      <c r="D99" s="380" t="s">
        <v>2453</v>
      </c>
      <c r="E99" s="513" t="s">
        <v>2350</v>
      </c>
      <c r="F99" s="367" t="s">
        <v>2351</v>
      </c>
      <c r="G99" s="514">
        <v>100</v>
      </c>
      <c r="H99" s="514">
        <v>100</v>
      </c>
      <c r="I99" s="515">
        <v>20</v>
      </c>
    </row>
    <row r="100" spans="1:9" s="93" customFormat="1" ht="12.75" customHeight="1">
      <c r="A100" s="367">
        <v>92</v>
      </c>
      <c r="B100" s="517" t="s">
        <v>2435</v>
      </c>
      <c r="C100" s="517" t="s">
        <v>2454</v>
      </c>
      <c r="D100" s="517">
        <v>59004005591</v>
      </c>
      <c r="E100" s="513" t="s">
        <v>2350</v>
      </c>
      <c r="F100" s="367" t="s">
        <v>2351</v>
      </c>
      <c r="G100" s="514">
        <v>100</v>
      </c>
      <c r="H100" s="514">
        <v>100</v>
      </c>
      <c r="I100" s="515">
        <v>20</v>
      </c>
    </row>
    <row r="101" spans="1:9" s="93" customFormat="1" ht="12.75" customHeight="1">
      <c r="A101" s="367">
        <v>93</v>
      </c>
      <c r="B101" s="517" t="s">
        <v>2455</v>
      </c>
      <c r="C101" s="517" t="s">
        <v>2456</v>
      </c>
      <c r="D101" s="380" t="s">
        <v>2457</v>
      </c>
      <c r="E101" s="513" t="s">
        <v>2350</v>
      </c>
      <c r="F101" s="367" t="s">
        <v>2351</v>
      </c>
      <c r="G101" s="514">
        <v>100</v>
      </c>
      <c r="H101" s="514">
        <v>100</v>
      </c>
      <c r="I101" s="515">
        <v>20</v>
      </c>
    </row>
    <row r="102" spans="1:9" s="93" customFormat="1" ht="12.75" customHeight="1">
      <c r="A102" s="367">
        <v>94</v>
      </c>
      <c r="B102" s="517" t="s">
        <v>2458</v>
      </c>
      <c r="C102" s="517" t="s">
        <v>2459</v>
      </c>
      <c r="D102" s="380" t="s">
        <v>2460</v>
      </c>
      <c r="E102" s="513" t="s">
        <v>2350</v>
      </c>
      <c r="F102" s="367" t="s">
        <v>2351</v>
      </c>
      <c r="G102" s="514">
        <v>100</v>
      </c>
      <c r="H102" s="514">
        <v>100</v>
      </c>
      <c r="I102" s="515">
        <v>20</v>
      </c>
    </row>
    <row r="103" spans="1:9" s="93" customFormat="1" ht="12.75" customHeight="1">
      <c r="A103" s="367">
        <v>95</v>
      </c>
      <c r="B103" s="517" t="s">
        <v>2461</v>
      </c>
      <c r="C103" s="517" t="s">
        <v>2462</v>
      </c>
      <c r="D103" s="380" t="s">
        <v>2463</v>
      </c>
      <c r="E103" s="513" t="s">
        <v>2350</v>
      </c>
      <c r="F103" s="367" t="s">
        <v>2351</v>
      </c>
      <c r="G103" s="514">
        <v>100</v>
      </c>
      <c r="H103" s="514">
        <v>100</v>
      </c>
      <c r="I103" s="515">
        <v>20</v>
      </c>
    </row>
    <row r="104" spans="1:9" s="93" customFormat="1" ht="12.75" customHeight="1">
      <c r="A104" s="367">
        <v>96</v>
      </c>
      <c r="B104" s="517" t="s">
        <v>2464</v>
      </c>
      <c r="C104" s="517" t="s">
        <v>2465</v>
      </c>
      <c r="D104" s="517">
        <v>54001007715</v>
      </c>
      <c r="E104" s="513" t="s">
        <v>2350</v>
      </c>
      <c r="F104" s="367" t="s">
        <v>2351</v>
      </c>
      <c r="G104" s="514">
        <v>100</v>
      </c>
      <c r="H104" s="514">
        <v>100</v>
      </c>
      <c r="I104" s="515">
        <v>20</v>
      </c>
    </row>
    <row r="105" spans="1:9" s="93" customFormat="1" ht="12.75" customHeight="1">
      <c r="A105" s="367">
        <v>97</v>
      </c>
      <c r="B105" s="517" t="s">
        <v>2466</v>
      </c>
      <c r="C105" s="517" t="s">
        <v>2467</v>
      </c>
      <c r="D105" s="380" t="s">
        <v>2468</v>
      </c>
      <c r="E105" s="513" t="s">
        <v>2350</v>
      </c>
      <c r="F105" s="367" t="s">
        <v>2351</v>
      </c>
      <c r="G105" s="514">
        <v>100</v>
      </c>
      <c r="H105" s="514">
        <v>100</v>
      </c>
      <c r="I105" s="515">
        <v>20</v>
      </c>
    </row>
    <row r="106" spans="1:9" s="93" customFormat="1" ht="12.75" customHeight="1">
      <c r="A106" s="367">
        <v>98</v>
      </c>
      <c r="B106" s="517" t="s">
        <v>2469</v>
      </c>
      <c r="C106" s="517" t="s">
        <v>2470</v>
      </c>
      <c r="D106" s="380" t="s">
        <v>2471</v>
      </c>
      <c r="E106" s="513" t="s">
        <v>2350</v>
      </c>
      <c r="F106" s="367" t="s">
        <v>2351</v>
      </c>
      <c r="G106" s="514">
        <v>100</v>
      </c>
      <c r="H106" s="514">
        <v>100</v>
      </c>
      <c r="I106" s="515">
        <v>20</v>
      </c>
    </row>
    <row r="107" spans="1:9" s="93" customFormat="1" ht="12.75" customHeight="1">
      <c r="A107" s="367">
        <v>99</v>
      </c>
      <c r="B107" s="517" t="s">
        <v>676</v>
      </c>
      <c r="C107" s="517" t="s">
        <v>2472</v>
      </c>
      <c r="D107" s="380" t="s">
        <v>2473</v>
      </c>
      <c r="E107" s="513" t="s">
        <v>2350</v>
      </c>
      <c r="F107" s="367" t="s">
        <v>2351</v>
      </c>
      <c r="G107" s="514">
        <v>100</v>
      </c>
      <c r="H107" s="514">
        <v>100</v>
      </c>
      <c r="I107" s="515">
        <v>20</v>
      </c>
    </row>
    <row r="108" spans="1:9" s="93" customFormat="1" ht="12.75" customHeight="1">
      <c r="A108" s="367">
        <v>100</v>
      </c>
      <c r="B108" s="517" t="s">
        <v>600</v>
      </c>
      <c r="C108" s="517" t="s">
        <v>2474</v>
      </c>
      <c r="D108" s="380" t="s">
        <v>2475</v>
      </c>
      <c r="E108" s="513" t="s">
        <v>2350</v>
      </c>
      <c r="F108" s="367" t="s">
        <v>2351</v>
      </c>
      <c r="G108" s="514">
        <v>100</v>
      </c>
      <c r="H108" s="514">
        <v>100</v>
      </c>
      <c r="I108" s="515">
        <v>20</v>
      </c>
    </row>
    <row r="109" spans="1:9" s="93" customFormat="1" ht="12.75" customHeight="1">
      <c r="A109" s="367">
        <v>101</v>
      </c>
      <c r="B109" s="517" t="s">
        <v>2476</v>
      </c>
      <c r="C109" s="517" t="s">
        <v>2477</v>
      </c>
      <c r="D109" s="380" t="s">
        <v>2478</v>
      </c>
      <c r="E109" s="513" t="s">
        <v>2350</v>
      </c>
      <c r="F109" s="367" t="s">
        <v>2351</v>
      </c>
      <c r="G109" s="514">
        <v>100</v>
      </c>
      <c r="H109" s="514">
        <v>100</v>
      </c>
      <c r="I109" s="515">
        <v>20</v>
      </c>
    </row>
    <row r="110" spans="1:9" s="93" customFormat="1" ht="12.75" customHeight="1">
      <c r="A110" s="367">
        <v>102</v>
      </c>
      <c r="B110" s="517" t="s">
        <v>2479</v>
      </c>
      <c r="C110" s="517" t="s">
        <v>2480</v>
      </c>
      <c r="D110" s="517">
        <v>62004006956</v>
      </c>
      <c r="E110" s="513" t="s">
        <v>2350</v>
      </c>
      <c r="F110" s="367" t="s">
        <v>2351</v>
      </c>
      <c r="G110" s="514">
        <v>100</v>
      </c>
      <c r="H110" s="514">
        <v>100</v>
      </c>
      <c r="I110" s="515">
        <v>20</v>
      </c>
    </row>
    <row r="111" spans="1:9" s="93" customFormat="1" ht="12.75" customHeight="1">
      <c r="A111" s="367">
        <v>103</v>
      </c>
      <c r="B111" s="517" t="s">
        <v>2481</v>
      </c>
      <c r="C111" s="517" t="s">
        <v>2482</v>
      </c>
      <c r="D111" s="380" t="s">
        <v>2483</v>
      </c>
      <c r="E111" s="513" t="s">
        <v>2350</v>
      </c>
      <c r="F111" s="367" t="s">
        <v>2351</v>
      </c>
      <c r="G111" s="514">
        <v>100</v>
      </c>
      <c r="H111" s="514">
        <v>100</v>
      </c>
      <c r="I111" s="515">
        <v>20</v>
      </c>
    </row>
    <row r="112" spans="1:9" s="93" customFormat="1" ht="12.75" customHeight="1">
      <c r="A112" s="367">
        <v>104</v>
      </c>
      <c r="B112" s="517" t="s">
        <v>843</v>
      </c>
      <c r="C112" s="517" t="s">
        <v>2484</v>
      </c>
      <c r="D112" s="380" t="s">
        <v>2485</v>
      </c>
      <c r="E112" s="513" t="s">
        <v>2350</v>
      </c>
      <c r="F112" s="367" t="s">
        <v>2351</v>
      </c>
      <c r="G112" s="514">
        <v>100</v>
      </c>
      <c r="H112" s="514">
        <v>100</v>
      </c>
      <c r="I112" s="515">
        <v>20</v>
      </c>
    </row>
    <row r="113" spans="1:9" s="93" customFormat="1" ht="12.75" customHeight="1">
      <c r="A113" s="367">
        <v>105</v>
      </c>
      <c r="B113" s="517" t="s">
        <v>879</v>
      </c>
      <c r="C113" s="517" t="s">
        <v>2486</v>
      </c>
      <c r="D113" s="380" t="s">
        <v>2487</v>
      </c>
      <c r="E113" s="513" t="s">
        <v>2350</v>
      </c>
      <c r="F113" s="367" t="s">
        <v>2351</v>
      </c>
      <c r="G113" s="514">
        <v>100</v>
      </c>
      <c r="H113" s="514">
        <v>100</v>
      </c>
      <c r="I113" s="515">
        <v>20</v>
      </c>
    </row>
    <row r="114" spans="1:9" s="93" customFormat="1" ht="12.75" customHeight="1">
      <c r="A114" s="367">
        <v>106</v>
      </c>
      <c r="B114" s="517" t="s">
        <v>676</v>
      </c>
      <c r="C114" s="517" t="s">
        <v>2488</v>
      </c>
      <c r="D114" s="380" t="s">
        <v>2489</v>
      </c>
      <c r="E114" s="513" t="s">
        <v>2350</v>
      </c>
      <c r="F114" s="367" t="s">
        <v>2351</v>
      </c>
      <c r="G114" s="514">
        <v>100</v>
      </c>
      <c r="H114" s="514">
        <v>100</v>
      </c>
      <c r="I114" s="515">
        <v>20</v>
      </c>
    </row>
    <row r="115" spans="1:9" s="93" customFormat="1" ht="12.75" customHeight="1">
      <c r="A115" s="367">
        <v>107</v>
      </c>
      <c r="B115" s="517" t="s">
        <v>2490</v>
      </c>
      <c r="C115" s="517" t="s">
        <v>2491</v>
      </c>
      <c r="D115" s="380" t="s">
        <v>2492</v>
      </c>
      <c r="E115" s="513" t="s">
        <v>2350</v>
      </c>
      <c r="F115" s="367" t="s">
        <v>2351</v>
      </c>
      <c r="G115" s="514">
        <v>100</v>
      </c>
      <c r="H115" s="514">
        <v>100</v>
      </c>
      <c r="I115" s="515">
        <v>20</v>
      </c>
    </row>
    <row r="116" spans="1:9" s="93" customFormat="1" ht="12.75" customHeight="1">
      <c r="A116" s="367">
        <v>108</v>
      </c>
      <c r="B116" s="517" t="s">
        <v>2493</v>
      </c>
      <c r="C116" s="517" t="s">
        <v>2494</v>
      </c>
      <c r="D116" s="380" t="s">
        <v>2495</v>
      </c>
      <c r="E116" s="513" t="s">
        <v>2350</v>
      </c>
      <c r="F116" s="367" t="s">
        <v>2351</v>
      </c>
      <c r="G116" s="514">
        <v>100</v>
      </c>
      <c r="H116" s="514">
        <v>100</v>
      </c>
      <c r="I116" s="515">
        <v>20</v>
      </c>
    </row>
    <row r="117" spans="1:9" s="93" customFormat="1" ht="12.75" customHeight="1">
      <c r="A117" s="367">
        <v>109</v>
      </c>
      <c r="B117" s="517" t="s">
        <v>676</v>
      </c>
      <c r="C117" s="517" t="s">
        <v>2496</v>
      </c>
      <c r="D117" s="380" t="s">
        <v>2497</v>
      </c>
      <c r="E117" s="513" t="s">
        <v>2350</v>
      </c>
      <c r="F117" s="367" t="s">
        <v>2351</v>
      </c>
      <c r="G117" s="514">
        <v>100</v>
      </c>
      <c r="H117" s="514">
        <v>100</v>
      </c>
      <c r="I117" s="515">
        <v>20</v>
      </c>
    </row>
    <row r="118" spans="1:9" s="93" customFormat="1" ht="12.75" customHeight="1">
      <c r="A118" s="367">
        <v>110</v>
      </c>
      <c r="B118" s="517" t="s">
        <v>2430</v>
      </c>
      <c r="C118" s="517" t="s">
        <v>2498</v>
      </c>
      <c r="D118" s="380" t="s">
        <v>2499</v>
      </c>
      <c r="E118" s="513" t="s">
        <v>2350</v>
      </c>
      <c r="F118" s="367" t="s">
        <v>2351</v>
      </c>
      <c r="G118" s="514">
        <v>100</v>
      </c>
      <c r="H118" s="514">
        <v>100</v>
      </c>
      <c r="I118" s="515">
        <v>20</v>
      </c>
    </row>
    <row r="119" spans="1:9" s="93" customFormat="1" ht="12.75" customHeight="1">
      <c r="A119" s="367">
        <v>111</v>
      </c>
      <c r="B119" s="517" t="s">
        <v>870</v>
      </c>
      <c r="C119" s="517" t="s">
        <v>2500</v>
      </c>
      <c r="D119" s="380" t="s">
        <v>2501</v>
      </c>
      <c r="E119" s="513" t="s">
        <v>2350</v>
      </c>
      <c r="F119" s="367" t="s">
        <v>2351</v>
      </c>
      <c r="G119" s="514">
        <v>100</v>
      </c>
      <c r="H119" s="514">
        <v>100</v>
      </c>
      <c r="I119" s="515">
        <v>20</v>
      </c>
    </row>
    <row r="120" spans="1:9" s="93" customFormat="1" ht="12.75" customHeight="1">
      <c r="A120" s="367">
        <v>112</v>
      </c>
      <c r="B120" s="517" t="s">
        <v>2390</v>
      </c>
      <c r="C120" s="517" t="s">
        <v>2502</v>
      </c>
      <c r="D120" s="380" t="s">
        <v>2503</v>
      </c>
      <c r="E120" s="513" t="s">
        <v>2350</v>
      </c>
      <c r="F120" s="367" t="s">
        <v>2351</v>
      </c>
      <c r="G120" s="514">
        <v>100</v>
      </c>
      <c r="H120" s="514">
        <v>100</v>
      </c>
      <c r="I120" s="515">
        <v>20</v>
      </c>
    </row>
    <row r="121" spans="1:9" s="93" customFormat="1" ht="12.75" customHeight="1">
      <c r="A121" s="367">
        <v>113</v>
      </c>
      <c r="B121" s="517" t="s">
        <v>674</v>
      </c>
      <c r="C121" s="517" t="s">
        <v>2504</v>
      </c>
      <c r="D121" s="517">
        <v>62001036347</v>
      </c>
      <c r="E121" s="513" t="s">
        <v>2350</v>
      </c>
      <c r="F121" s="367" t="s">
        <v>2351</v>
      </c>
      <c r="G121" s="514">
        <v>100</v>
      </c>
      <c r="H121" s="514">
        <v>100</v>
      </c>
      <c r="I121" s="515">
        <v>20</v>
      </c>
    </row>
    <row r="122" spans="1:9" s="93" customFormat="1" ht="12.75" customHeight="1">
      <c r="A122" s="367">
        <v>114</v>
      </c>
      <c r="B122" s="517" t="s">
        <v>2435</v>
      </c>
      <c r="C122" s="517" t="s">
        <v>2505</v>
      </c>
      <c r="D122" s="380" t="s">
        <v>2506</v>
      </c>
      <c r="E122" s="513" t="s">
        <v>2350</v>
      </c>
      <c r="F122" s="367" t="s">
        <v>2351</v>
      </c>
      <c r="G122" s="514">
        <v>100</v>
      </c>
      <c r="H122" s="514">
        <v>100</v>
      </c>
      <c r="I122" s="515">
        <v>20</v>
      </c>
    </row>
    <row r="123" spans="1:9" s="93" customFormat="1" ht="12.75" customHeight="1">
      <c r="A123" s="367">
        <v>115</v>
      </c>
      <c r="B123" s="517" t="s">
        <v>606</v>
      </c>
      <c r="C123" s="517" t="s">
        <v>2507</v>
      </c>
      <c r="D123" s="517">
        <v>65002007466</v>
      </c>
      <c r="E123" s="513" t="s">
        <v>2350</v>
      </c>
      <c r="F123" s="367" t="s">
        <v>2351</v>
      </c>
      <c r="G123" s="514">
        <v>100</v>
      </c>
      <c r="H123" s="514">
        <v>100</v>
      </c>
      <c r="I123" s="515">
        <v>20</v>
      </c>
    </row>
    <row r="124" spans="1:9" s="93" customFormat="1" ht="12.75" customHeight="1">
      <c r="A124" s="367">
        <v>116</v>
      </c>
      <c r="B124" s="517" t="s">
        <v>671</v>
      </c>
      <c r="C124" s="517" t="s">
        <v>2508</v>
      </c>
      <c r="D124" s="517">
        <v>14001019813</v>
      </c>
      <c r="E124" s="513" t="s">
        <v>2350</v>
      </c>
      <c r="F124" s="367" t="s">
        <v>2351</v>
      </c>
      <c r="G124" s="514">
        <v>100</v>
      </c>
      <c r="H124" s="514">
        <v>100</v>
      </c>
      <c r="I124" s="515">
        <v>20</v>
      </c>
    </row>
    <row r="125" spans="1:9" s="93" customFormat="1" ht="12.75" customHeight="1">
      <c r="A125" s="367">
        <v>117</v>
      </c>
      <c r="B125" s="517" t="s">
        <v>2509</v>
      </c>
      <c r="C125" s="517" t="s">
        <v>2494</v>
      </c>
      <c r="D125" s="517">
        <v>51001001365</v>
      </c>
      <c r="E125" s="513" t="s">
        <v>2350</v>
      </c>
      <c r="F125" s="367" t="s">
        <v>2351</v>
      </c>
      <c r="G125" s="514">
        <v>100</v>
      </c>
      <c r="H125" s="514">
        <v>100</v>
      </c>
      <c r="I125" s="515">
        <v>20</v>
      </c>
    </row>
    <row r="126" spans="1:9" s="93" customFormat="1" ht="12.75" customHeight="1">
      <c r="A126" s="367">
        <v>118</v>
      </c>
      <c r="B126" s="517" t="s">
        <v>2493</v>
      </c>
      <c r="C126" s="517" t="s">
        <v>2510</v>
      </c>
      <c r="D126" s="517">
        <v>62002002738</v>
      </c>
      <c r="E126" s="513" t="s">
        <v>2350</v>
      </c>
      <c r="F126" s="367" t="s">
        <v>2351</v>
      </c>
      <c r="G126" s="514">
        <v>100</v>
      </c>
      <c r="H126" s="514">
        <v>100</v>
      </c>
      <c r="I126" s="515">
        <v>20</v>
      </c>
    </row>
    <row r="127" spans="1:9" s="93" customFormat="1" ht="12.75" customHeight="1">
      <c r="A127" s="367">
        <v>119</v>
      </c>
      <c r="B127" s="517" t="s">
        <v>2511</v>
      </c>
      <c r="C127" s="517" t="s">
        <v>2512</v>
      </c>
      <c r="D127" s="517">
        <v>33001005627</v>
      </c>
      <c r="E127" s="513" t="s">
        <v>2350</v>
      </c>
      <c r="F127" s="367" t="s">
        <v>2351</v>
      </c>
      <c r="G127" s="514">
        <v>100</v>
      </c>
      <c r="H127" s="514">
        <v>100</v>
      </c>
      <c r="I127" s="515">
        <v>20</v>
      </c>
    </row>
    <row r="128" spans="1:9" s="93" customFormat="1" ht="12.75" customHeight="1">
      <c r="A128" s="367">
        <v>120</v>
      </c>
      <c r="B128" s="517" t="s">
        <v>2461</v>
      </c>
      <c r="C128" s="517" t="s">
        <v>2513</v>
      </c>
      <c r="D128" s="517">
        <v>43001036501</v>
      </c>
      <c r="E128" s="513" t="s">
        <v>2350</v>
      </c>
      <c r="F128" s="367" t="s">
        <v>2351</v>
      </c>
      <c r="G128" s="514">
        <v>100</v>
      </c>
      <c r="H128" s="514">
        <v>100</v>
      </c>
      <c r="I128" s="515">
        <v>20</v>
      </c>
    </row>
    <row r="129" spans="1:9" s="93" customFormat="1" ht="12.75" customHeight="1">
      <c r="A129" s="367">
        <v>121</v>
      </c>
      <c r="B129" s="517" t="s">
        <v>2469</v>
      </c>
      <c r="C129" s="517" t="s">
        <v>2514</v>
      </c>
      <c r="D129" s="380" t="s">
        <v>2515</v>
      </c>
      <c r="E129" s="513" t="s">
        <v>2350</v>
      </c>
      <c r="F129" s="367" t="s">
        <v>2351</v>
      </c>
      <c r="G129" s="514">
        <v>100</v>
      </c>
      <c r="H129" s="514">
        <v>100</v>
      </c>
      <c r="I129" s="515">
        <v>20</v>
      </c>
    </row>
    <row r="130" spans="1:9" s="93" customFormat="1" ht="12.75" customHeight="1">
      <c r="A130" s="367">
        <v>122</v>
      </c>
      <c r="B130" s="517" t="s">
        <v>2390</v>
      </c>
      <c r="C130" s="517" t="s">
        <v>2516</v>
      </c>
      <c r="D130" s="517">
        <v>62005029621</v>
      </c>
      <c r="E130" s="513" t="s">
        <v>2350</v>
      </c>
      <c r="F130" s="367" t="s">
        <v>2351</v>
      </c>
      <c r="G130" s="514">
        <v>100</v>
      </c>
      <c r="H130" s="514">
        <v>100</v>
      </c>
      <c r="I130" s="515">
        <v>20</v>
      </c>
    </row>
    <row r="131" spans="1:9" s="93" customFormat="1" ht="12.75" customHeight="1">
      <c r="A131" s="367">
        <v>123</v>
      </c>
      <c r="B131" s="517" t="s">
        <v>2517</v>
      </c>
      <c r="C131" s="517" t="s">
        <v>2518</v>
      </c>
      <c r="D131" s="380" t="s">
        <v>2519</v>
      </c>
      <c r="E131" s="513" t="s">
        <v>2350</v>
      </c>
      <c r="F131" s="367" t="s">
        <v>2351</v>
      </c>
      <c r="G131" s="514">
        <v>100</v>
      </c>
      <c r="H131" s="514">
        <v>100</v>
      </c>
      <c r="I131" s="515">
        <v>20</v>
      </c>
    </row>
    <row r="132" spans="1:9" s="93" customFormat="1" ht="12.75" customHeight="1">
      <c r="A132" s="367">
        <v>124</v>
      </c>
      <c r="B132" s="517" t="s">
        <v>2520</v>
      </c>
      <c r="C132" s="517" t="s">
        <v>2521</v>
      </c>
      <c r="D132" s="380" t="s">
        <v>2522</v>
      </c>
      <c r="E132" s="513" t="s">
        <v>2350</v>
      </c>
      <c r="F132" s="367" t="s">
        <v>2351</v>
      </c>
      <c r="G132" s="514">
        <v>100</v>
      </c>
      <c r="H132" s="514">
        <v>100</v>
      </c>
      <c r="I132" s="515">
        <v>20</v>
      </c>
    </row>
    <row r="133" spans="1:9" s="93" customFormat="1" ht="12.75" customHeight="1">
      <c r="A133" s="367">
        <v>125</v>
      </c>
      <c r="B133" s="517" t="s">
        <v>2523</v>
      </c>
      <c r="C133" s="517" t="s">
        <v>2524</v>
      </c>
      <c r="D133" s="380" t="s">
        <v>2525</v>
      </c>
      <c r="E133" s="513" t="s">
        <v>2350</v>
      </c>
      <c r="F133" s="367" t="s">
        <v>2351</v>
      </c>
      <c r="G133" s="514">
        <v>100</v>
      </c>
      <c r="H133" s="514">
        <v>100</v>
      </c>
      <c r="I133" s="515">
        <v>20</v>
      </c>
    </row>
    <row r="134" spans="1:9" s="93" customFormat="1" ht="12.75" customHeight="1">
      <c r="A134" s="367">
        <v>126</v>
      </c>
      <c r="B134" s="517" t="s">
        <v>2526</v>
      </c>
      <c r="C134" s="517" t="s">
        <v>2527</v>
      </c>
      <c r="D134" s="517">
        <v>12001036922</v>
      </c>
      <c r="E134" s="513" t="s">
        <v>2350</v>
      </c>
      <c r="F134" s="367" t="s">
        <v>2351</v>
      </c>
      <c r="G134" s="514">
        <v>100</v>
      </c>
      <c r="H134" s="514">
        <v>100</v>
      </c>
      <c r="I134" s="515">
        <v>20</v>
      </c>
    </row>
    <row r="135" spans="1:9" s="93" customFormat="1" ht="12.75" customHeight="1">
      <c r="A135" s="367">
        <v>127</v>
      </c>
      <c r="B135" s="517" t="s">
        <v>2390</v>
      </c>
      <c r="C135" s="517" t="s">
        <v>2528</v>
      </c>
      <c r="D135" s="380" t="s">
        <v>2529</v>
      </c>
      <c r="E135" s="513" t="s">
        <v>2350</v>
      </c>
      <c r="F135" s="367" t="s">
        <v>2351</v>
      </c>
      <c r="G135" s="514">
        <v>100</v>
      </c>
      <c r="H135" s="514">
        <v>100</v>
      </c>
      <c r="I135" s="515">
        <v>20</v>
      </c>
    </row>
    <row r="136" spans="1:9" s="93" customFormat="1" ht="12.75" customHeight="1">
      <c r="A136" s="367">
        <v>128</v>
      </c>
      <c r="B136" s="517" t="s">
        <v>2390</v>
      </c>
      <c r="C136" s="517" t="s">
        <v>2530</v>
      </c>
      <c r="D136" s="517">
        <v>43001005535</v>
      </c>
      <c r="E136" s="513" t="s">
        <v>2350</v>
      </c>
      <c r="F136" s="367" t="s">
        <v>2351</v>
      </c>
      <c r="G136" s="514">
        <v>100</v>
      </c>
      <c r="H136" s="514">
        <v>100</v>
      </c>
      <c r="I136" s="515">
        <v>20</v>
      </c>
    </row>
    <row r="137" spans="1:9" s="93" customFormat="1" ht="12.75" customHeight="1">
      <c r="A137" s="367">
        <v>129</v>
      </c>
      <c r="B137" s="517" t="s">
        <v>2531</v>
      </c>
      <c r="C137" s="517" t="s">
        <v>2532</v>
      </c>
      <c r="D137" s="380" t="s">
        <v>2533</v>
      </c>
      <c r="E137" s="513" t="s">
        <v>2350</v>
      </c>
      <c r="F137" s="367" t="s">
        <v>2351</v>
      </c>
      <c r="G137" s="514">
        <v>100</v>
      </c>
      <c r="H137" s="514">
        <v>100</v>
      </c>
      <c r="I137" s="515">
        <v>20</v>
      </c>
    </row>
    <row r="138" spans="1:9" s="93" customFormat="1" ht="12.75" customHeight="1">
      <c r="A138" s="367">
        <v>130</v>
      </c>
      <c r="B138" s="517" t="s">
        <v>833</v>
      </c>
      <c r="C138" s="517" t="s">
        <v>2534</v>
      </c>
      <c r="D138" s="380" t="s">
        <v>2535</v>
      </c>
      <c r="E138" s="513" t="s">
        <v>2350</v>
      </c>
      <c r="F138" s="367" t="s">
        <v>2351</v>
      </c>
      <c r="G138" s="514">
        <v>100</v>
      </c>
      <c r="H138" s="514">
        <v>100</v>
      </c>
      <c r="I138" s="515">
        <v>20</v>
      </c>
    </row>
    <row r="139" spans="1:9" s="93" customFormat="1" ht="12.75" customHeight="1">
      <c r="A139" s="367">
        <v>131</v>
      </c>
      <c r="B139" s="517" t="s">
        <v>606</v>
      </c>
      <c r="C139" s="517" t="s">
        <v>591</v>
      </c>
      <c r="D139" s="517">
        <v>21001033889</v>
      </c>
      <c r="E139" s="513" t="s">
        <v>2350</v>
      </c>
      <c r="F139" s="367" t="s">
        <v>2351</v>
      </c>
      <c r="G139" s="514">
        <v>100</v>
      </c>
      <c r="H139" s="514">
        <v>100</v>
      </c>
      <c r="I139" s="515">
        <v>20</v>
      </c>
    </row>
    <row r="140" spans="1:9" s="93" customFormat="1" ht="12.75" customHeight="1">
      <c r="A140" s="367">
        <v>132</v>
      </c>
      <c r="B140" s="517" t="s">
        <v>2400</v>
      </c>
      <c r="C140" s="517" t="s">
        <v>2536</v>
      </c>
      <c r="D140" s="380" t="s">
        <v>2537</v>
      </c>
      <c r="E140" s="513" t="s">
        <v>2350</v>
      </c>
      <c r="F140" s="367" t="s">
        <v>2351</v>
      </c>
      <c r="G140" s="514">
        <v>100</v>
      </c>
      <c r="H140" s="514">
        <v>100</v>
      </c>
      <c r="I140" s="515">
        <v>20</v>
      </c>
    </row>
    <row r="141" spans="1:9" s="93" customFormat="1" ht="12.75" customHeight="1">
      <c r="A141" s="367">
        <v>133</v>
      </c>
      <c r="B141" s="517" t="s">
        <v>2538</v>
      </c>
      <c r="C141" s="517" t="s">
        <v>2539</v>
      </c>
      <c r="D141" s="517">
        <v>31001027285</v>
      </c>
      <c r="E141" s="513" t="s">
        <v>2350</v>
      </c>
      <c r="F141" s="367" t="s">
        <v>2351</v>
      </c>
      <c r="G141" s="514">
        <v>100</v>
      </c>
      <c r="H141" s="514">
        <v>100</v>
      </c>
      <c r="I141" s="515">
        <v>20</v>
      </c>
    </row>
    <row r="142" spans="1:9" s="93" customFormat="1" ht="12.75" customHeight="1">
      <c r="A142" s="367">
        <v>134</v>
      </c>
      <c r="B142" s="517" t="s">
        <v>2540</v>
      </c>
      <c r="C142" s="517" t="s">
        <v>2541</v>
      </c>
      <c r="D142" s="380" t="s">
        <v>2542</v>
      </c>
      <c r="E142" s="513" t="s">
        <v>2350</v>
      </c>
      <c r="F142" s="367" t="s">
        <v>2351</v>
      </c>
      <c r="G142" s="514">
        <v>100</v>
      </c>
      <c r="H142" s="514">
        <v>100</v>
      </c>
      <c r="I142" s="515">
        <v>20</v>
      </c>
    </row>
    <row r="143" spans="1:9" s="93" customFormat="1" ht="12.75" customHeight="1">
      <c r="A143" s="367">
        <v>135</v>
      </c>
      <c r="B143" s="517" t="s">
        <v>837</v>
      </c>
      <c r="C143" s="517" t="s">
        <v>2543</v>
      </c>
      <c r="D143" s="380" t="s">
        <v>2544</v>
      </c>
      <c r="E143" s="513" t="s">
        <v>2350</v>
      </c>
      <c r="F143" s="367" t="s">
        <v>2351</v>
      </c>
      <c r="G143" s="514">
        <v>100</v>
      </c>
      <c r="H143" s="514">
        <v>100</v>
      </c>
      <c r="I143" s="515">
        <v>20</v>
      </c>
    </row>
    <row r="144" spans="1:9" s="93" customFormat="1" ht="12.75" customHeight="1">
      <c r="A144" s="367">
        <v>136</v>
      </c>
      <c r="B144" s="517" t="s">
        <v>2368</v>
      </c>
      <c r="C144" s="517" t="s">
        <v>2545</v>
      </c>
      <c r="D144" s="380" t="s">
        <v>2546</v>
      </c>
      <c r="E144" s="513" t="s">
        <v>2350</v>
      </c>
      <c r="F144" s="367" t="s">
        <v>2351</v>
      </c>
      <c r="G144" s="514">
        <v>100</v>
      </c>
      <c r="H144" s="514">
        <v>100</v>
      </c>
      <c r="I144" s="515">
        <v>20</v>
      </c>
    </row>
    <row r="145" spans="1:9" s="93" customFormat="1" ht="12.75" customHeight="1">
      <c r="A145" s="367">
        <v>137</v>
      </c>
      <c r="B145" s="517" t="s">
        <v>858</v>
      </c>
      <c r="C145" s="517" t="s">
        <v>2547</v>
      </c>
      <c r="D145" s="517">
        <v>57001032949</v>
      </c>
      <c r="E145" s="513" t="s">
        <v>2350</v>
      </c>
      <c r="F145" s="367" t="s">
        <v>2351</v>
      </c>
      <c r="G145" s="514">
        <v>100</v>
      </c>
      <c r="H145" s="514">
        <v>100</v>
      </c>
      <c r="I145" s="515">
        <v>20</v>
      </c>
    </row>
    <row r="146" spans="1:9" s="93" customFormat="1" ht="12.75" customHeight="1">
      <c r="A146" s="367">
        <v>138</v>
      </c>
      <c r="B146" s="517" t="s">
        <v>2405</v>
      </c>
      <c r="C146" s="517" t="s">
        <v>2548</v>
      </c>
      <c r="D146" s="380" t="s">
        <v>2549</v>
      </c>
      <c r="E146" s="513" t="s">
        <v>2350</v>
      </c>
      <c r="F146" s="367" t="s">
        <v>2351</v>
      </c>
      <c r="G146" s="514">
        <v>100</v>
      </c>
      <c r="H146" s="514">
        <v>100</v>
      </c>
      <c r="I146" s="515">
        <v>20</v>
      </c>
    </row>
    <row r="147" spans="1:9" s="93" customFormat="1" ht="12.75" customHeight="1">
      <c r="A147" s="367">
        <v>139</v>
      </c>
      <c r="B147" s="517" t="s">
        <v>671</v>
      </c>
      <c r="C147" s="517" t="s">
        <v>2550</v>
      </c>
      <c r="D147" s="380" t="s">
        <v>2551</v>
      </c>
      <c r="E147" s="513" t="s">
        <v>2350</v>
      </c>
      <c r="F147" s="367" t="s">
        <v>2351</v>
      </c>
      <c r="G147" s="514">
        <v>100</v>
      </c>
      <c r="H147" s="514">
        <v>100</v>
      </c>
      <c r="I147" s="515">
        <v>20</v>
      </c>
    </row>
    <row r="148" spans="1:9" s="93" customFormat="1" ht="12.75" customHeight="1">
      <c r="A148" s="367">
        <v>140</v>
      </c>
      <c r="B148" s="379" t="s">
        <v>2552</v>
      </c>
      <c r="C148" s="379" t="s">
        <v>2553</v>
      </c>
      <c r="D148" s="517" t="s">
        <v>2554</v>
      </c>
      <c r="E148" s="513" t="s">
        <v>2350</v>
      </c>
      <c r="F148" s="367" t="s">
        <v>2351</v>
      </c>
      <c r="G148" s="514">
        <v>100</v>
      </c>
      <c r="H148" s="514">
        <v>100</v>
      </c>
      <c r="I148" s="515">
        <v>20</v>
      </c>
    </row>
    <row r="149" spans="1:9" s="93" customFormat="1" ht="12.75" customHeight="1">
      <c r="A149" s="367">
        <v>141</v>
      </c>
      <c r="B149" s="379" t="s">
        <v>676</v>
      </c>
      <c r="C149" s="379" t="s">
        <v>2373</v>
      </c>
      <c r="D149" s="517" t="s">
        <v>2555</v>
      </c>
      <c r="E149" s="513" t="s">
        <v>2350</v>
      </c>
      <c r="F149" s="367" t="s">
        <v>2351</v>
      </c>
      <c r="G149" s="514">
        <v>100</v>
      </c>
      <c r="H149" s="514">
        <v>100</v>
      </c>
      <c r="I149" s="515">
        <v>20</v>
      </c>
    </row>
    <row r="150" spans="1:9" s="93" customFormat="1" ht="12.75" customHeight="1">
      <c r="A150" s="367">
        <v>142</v>
      </c>
      <c r="B150" s="512" t="s">
        <v>2556</v>
      </c>
      <c r="C150" s="512" t="s">
        <v>2557</v>
      </c>
      <c r="D150" s="512">
        <v>61006058276</v>
      </c>
      <c r="E150" s="513" t="s">
        <v>2350</v>
      </c>
      <c r="F150" s="367" t="s">
        <v>2351</v>
      </c>
      <c r="G150" s="514">
        <v>100</v>
      </c>
      <c r="H150" s="514">
        <v>100</v>
      </c>
      <c r="I150" s="515">
        <v>20</v>
      </c>
    </row>
    <row r="151" spans="1:9" s="93" customFormat="1" ht="12.75" customHeight="1">
      <c r="A151" s="367">
        <v>143</v>
      </c>
      <c r="B151" s="512" t="s">
        <v>2558</v>
      </c>
      <c r="C151" s="512" t="s">
        <v>2559</v>
      </c>
      <c r="D151" s="512">
        <v>61010012490</v>
      </c>
      <c r="E151" s="513" t="s">
        <v>2350</v>
      </c>
      <c r="F151" s="367" t="s">
        <v>2351</v>
      </c>
      <c r="G151" s="514">
        <v>100</v>
      </c>
      <c r="H151" s="514">
        <v>100</v>
      </c>
      <c r="I151" s="515">
        <v>20</v>
      </c>
    </row>
    <row r="152" spans="1:9" s="93" customFormat="1" ht="12.75" customHeight="1">
      <c r="A152" s="367">
        <v>144</v>
      </c>
      <c r="B152" s="512" t="s">
        <v>2560</v>
      </c>
      <c r="C152" s="512" t="s">
        <v>2561</v>
      </c>
      <c r="D152" s="512">
        <v>61010020349</v>
      </c>
      <c r="E152" s="513" t="s">
        <v>2350</v>
      </c>
      <c r="F152" s="367" t="s">
        <v>2351</v>
      </c>
      <c r="G152" s="514">
        <v>100</v>
      </c>
      <c r="H152" s="514">
        <v>100</v>
      </c>
      <c r="I152" s="515">
        <v>20</v>
      </c>
    </row>
    <row r="153" spans="1:9" s="93" customFormat="1" ht="12.75" customHeight="1">
      <c r="A153" s="367">
        <v>145</v>
      </c>
      <c r="B153" s="512" t="s">
        <v>2558</v>
      </c>
      <c r="C153" s="512" t="s">
        <v>2562</v>
      </c>
      <c r="D153" s="512">
        <v>61010006839</v>
      </c>
      <c r="E153" s="513" t="s">
        <v>2350</v>
      </c>
      <c r="F153" s="367" t="s">
        <v>2351</v>
      </c>
      <c r="G153" s="514">
        <v>100</v>
      </c>
      <c r="H153" s="514">
        <v>100</v>
      </c>
      <c r="I153" s="515">
        <v>20</v>
      </c>
    </row>
    <row r="154" spans="1:9" s="93" customFormat="1" ht="12.75" customHeight="1">
      <c r="A154" s="367">
        <v>146</v>
      </c>
      <c r="B154" s="512" t="s">
        <v>2563</v>
      </c>
      <c r="C154" s="512" t="s">
        <v>2564</v>
      </c>
      <c r="D154" s="512">
        <v>61010020371</v>
      </c>
      <c r="E154" s="513" t="s">
        <v>2350</v>
      </c>
      <c r="F154" s="367" t="s">
        <v>2351</v>
      </c>
      <c r="G154" s="514">
        <v>100</v>
      </c>
      <c r="H154" s="514">
        <v>100</v>
      </c>
      <c r="I154" s="515">
        <v>20</v>
      </c>
    </row>
    <row r="155" spans="1:9" s="93" customFormat="1" ht="12.75" customHeight="1">
      <c r="A155" s="367">
        <v>147</v>
      </c>
      <c r="B155" s="512" t="s">
        <v>2565</v>
      </c>
      <c r="C155" s="512" t="s">
        <v>2564</v>
      </c>
      <c r="D155" s="512">
        <v>61010018078</v>
      </c>
      <c r="E155" s="513" t="s">
        <v>2350</v>
      </c>
      <c r="F155" s="367" t="s">
        <v>2351</v>
      </c>
      <c r="G155" s="514">
        <v>100</v>
      </c>
      <c r="H155" s="514">
        <v>100</v>
      </c>
      <c r="I155" s="515">
        <v>20</v>
      </c>
    </row>
    <row r="156" spans="1:9" s="93" customFormat="1" ht="12.75" customHeight="1">
      <c r="A156" s="367">
        <v>148</v>
      </c>
      <c r="B156" s="512" t="s">
        <v>2566</v>
      </c>
      <c r="C156" s="512" t="s">
        <v>2567</v>
      </c>
      <c r="D156" s="512">
        <v>61010009913</v>
      </c>
      <c r="E156" s="513" t="s">
        <v>2350</v>
      </c>
      <c r="F156" s="367" t="s">
        <v>2351</v>
      </c>
      <c r="G156" s="514">
        <v>100</v>
      </c>
      <c r="H156" s="514">
        <v>100</v>
      </c>
      <c r="I156" s="515">
        <v>20</v>
      </c>
    </row>
    <row r="157" spans="1:9" s="93" customFormat="1" ht="12.75" customHeight="1">
      <c r="A157" s="367">
        <v>149</v>
      </c>
      <c r="B157" s="512" t="s">
        <v>2358</v>
      </c>
      <c r="C157" s="512" t="s">
        <v>2568</v>
      </c>
      <c r="D157" s="512">
        <v>61010019765</v>
      </c>
      <c r="E157" s="513" t="s">
        <v>2350</v>
      </c>
      <c r="F157" s="367" t="s">
        <v>2351</v>
      </c>
      <c r="G157" s="514">
        <v>100</v>
      </c>
      <c r="H157" s="514">
        <v>100</v>
      </c>
      <c r="I157" s="515">
        <v>20</v>
      </c>
    </row>
    <row r="158" spans="1:9" s="93" customFormat="1" ht="12.75" customHeight="1">
      <c r="A158" s="367">
        <v>150</v>
      </c>
      <c r="B158" s="512" t="s">
        <v>877</v>
      </c>
      <c r="C158" s="512" t="s">
        <v>2569</v>
      </c>
      <c r="D158" s="512">
        <v>61006063107</v>
      </c>
      <c r="E158" s="513" t="s">
        <v>2350</v>
      </c>
      <c r="F158" s="367" t="s">
        <v>2351</v>
      </c>
      <c r="G158" s="514">
        <v>100</v>
      </c>
      <c r="H158" s="514">
        <v>100</v>
      </c>
      <c r="I158" s="515">
        <v>20</v>
      </c>
    </row>
    <row r="159" spans="1:9" s="93" customFormat="1" ht="12.75" customHeight="1">
      <c r="A159" s="367">
        <v>151</v>
      </c>
      <c r="B159" s="512" t="s">
        <v>2570</v>
      </c>
      <c r="C159" s="512" t="s">
        <v>2571</v>
      </c>
      <c r="D159" s="512">
        <v>61010017337</v>
      </c>
      <c r="E159" s="513" t="s">
        <v>2350</v>
      </c>
      <c r="F159" s="367" t="s">
        <v>2351</v>
      </c>
      <c r="G159" s="514">
        <v>100</v>
      </c>
      <c r="H159" s="514">
        <v>100</v>
      </c>
      <c r="I159" s="515">
        <v>20</v>
      </c>
    </row>
    <row r="160" spans="1:9" s="93" customFormat="1" ht="12.75" customHeight="1">
      <c r="A160" s="367">
        <v>152</v>
      </c>
      <c r="B160" s="512" t="s">
        <v>676</v>
      </c>
      <c r="C160" s="512" t="s">
        <v>2572</v>
      </c>
      <c r="D160" s="516">
        <v>40001038414</v>
      </c>
      <c r="E160" s="513" t="s">
        <v>2350</v>
      </c>
      <c r="F160" s="367" t="s">
        <v>2351</v>
      </c>
      <c r="G160" s="514">
        <v>100</v>
      </c>
      <c r="H160" s="514">
        <v>100</v>
      </c>
      <c r="I160" s="515">
        <v>20</v>
      </c>
    </row>
    <row r="161" spans="1:9" s="93" customFormat="1" ht="12.75" customHeight="1">
      <c r="A161" s="367">
        <v>153</v>
      </c>
      <c r="B161" s="512" t="s">
        <v>858</v>
      </c>
      <c r="C161" s="512" t="s">
        <v>2573</v>
      </c>
      <c r="D161" s="516">
        <v>14001004554</v>
      </c>
      <c r="E161" s="513" t="s">
        <v>2350</v>
      </c>
      <c r="F161" s="367" t="s">
        <v>2351</v>
      </c>
      <c r="G161" s="514">
        <v>100</v>
      </c>
      <c r="H161" s="514">
        <v>100</v>
      </c>
      <c r="I161" s="515">
        <v>20</v>
      </c>
    </row>
    <row r="162" spans="1:9" s="93" customFormat="1" ht="12.75" customHeight="1">
      <c r="A162" s="367">
        <v>154</v>
      </c>
      <c r="B162" s="512" t="s">
        <v>835</v>
      </c>
      <c r="C162" s="512" t="s">
        <v>2574</v>
      </c>
      <c r="D162" s="516">
        <v>40001010513</v>
      </c>
      <c r="E162" s="513" t="s">
        <v>2350</v>
      </c>
      <c r="F162" s="367" t="s">
        <v>2351</v>
      </c>
      <c r="G162" s="514">
        <v>100</v>
      </c>
      <c r="H162" s="514">
        <v>100</v>
      </c>
      <c r="I162" s="515">
        <v>20</v>
      </c>
    </row>
    <row r="163" spans="1:9" s="93" customFormat="1" ht="12.75" customHeight="1">
      <c r="A163" s="367">
        <v>155</v>
      </c>
      <c r="B163" s="512" t="s">
        <v>602</v>
      </c>
      <c r="C163" s="512" t="s">
        <v>2575</v>
      </c>
      <c r="D163" s="516">
        <v>40001013434</v>
      </c>
      <c r="E163" s="513" t="s">
        <v>2350</v>
      </c>
      <c r="F163" s="367" t="s">
        <v>2351</v>
      </c>
      <c r="G163" s="514">
        <v>100</v>
      </c>
      <c r="H163" s="514">
        <v>100</v>
      </c>
      <c r="I163" s="515">
        <v>20</v>
      </c>
    </row>
    <row r="164" spans="1:9" s="93" customFormat="1" ht="12.75" customHeight="1">
      <c r="A164" s="367">
        <v>156</v>
      </c>
      <c r="B164" s="512" t="s">
        <v>676</v>
      </c>
      <c r="C164" s="512" t="s">
        <v>2576</v>
      </c>
      <c r="D164" s="516">
        <v>40001007762</v>
      </c>
      <c r="E164" s="513" t="s">
        <v>2350</v>
      </c>
      <c r="F164" s="367" t="s">
        <v>2351</v>
      </c>
      <c r="G164" s="514">
        <v>100</v>
      </c>
      <c r="H164" s="514">
        <v>100</v>
      </c>
      <c r="I164" s="515">
        <v>20</v>
      </c>
    </row>
    <row r="165" spans="1:9" s="93" customFormat="1" ht="12.75" customHeight="1">
      <c r="A165" s="367">
        <v>157</v>
      </c>
      <c r="B165" s="512" t="s">
        <v>2449</v>
      </c>
      <c r="C165" s="512" t="s">
        <v>2577</v>
      </c>
      <c r="D165" s="516">
        <v>40001000186</v>
      </c>
      <c r="E165" s="513" t="s">
        <v>2350</v>
      </c>
      <c r="F165" s="367" t="s">
        <v>2351</v>
      </c>
      <c r="G165" s="514">
        <v>100</v>
      </c>
      <c r="H165" s="514">
        <v>100</v>
      </c>
      <c r="I165" s="515">
        <v>20</v>
      </c>
    </row>
    <row r="166" spans="1:9" s="93" customFormat="1" ht="12.75" customHeight="1">
      <c r="A166" s="367">
        <v>158</v>
      </c>
      <c r="B166" s="512" t="s">
        <v>2578</v>
      </c>
      <c r="C166" s="512" t="s">
        <v>2579</v>
      </c>
      <c r="D166" s="516">
        <v>40001037278</v>
      </c>
      <c r="E166" s="513" t="s">
        <v>2350</v>
      </c>
      <c r="F166" s="367" t="s">
        <v>2351</v>
      </c>
      <c r="G166" s="514">
        <v>100</v>
      </c>
      <c r="H166" s="514">
        <v>100</v>
      </c>
      <c r="I166" s="515">
        <v>20</v>
      </c>
    </row>
    <row r="167" spans="1:9" s="93" customFormat="1" ht="12.75" customHeight="1">
      <c r="A167" s="367">
        <v>159</v>
      </c>
      <c r="B167" s="512" t="s">
        <v>2353</v>
      </c>
      <c r="C167" s="512" t="s">
        <v>2580</v>
      </c>
      <c r="D167" s="516">
        <v>40001036359</v>
      </c>
      <c r="E167" s="513" t="s">
        <v>2350</v>
      </c>
      <c r="F167" s="367" t="s">
        <v>2351</v>
      </c>
      <c r="G167" s="514">
        <v>100</v>
      </c>
      <c r="H167" s="514">
        <v>100</v>
      </c>
      <c r="I167" s="515">
        <v>20</v>
      </c>
    </row>
    <row r="168" spans="1:9" s="93" customFormat="1" ht="12.75" customHeight="1">
      <c r="A168" s="367">
        <v>160</v>
      </c>
      <c r="B168" s="512" t="s">
        <v>2469</v>
      </c>
      <c r="C168" s="512" t="s">
        <v>2581</v>
      </c>
      <c r="D168" s="516">
        <v>40001031968</v>
      </c>
      <c r="E168" s="513" t="s">
        <v>2350</v>
      </c>
      <c r="F168" s="367" t="s">
        <v>2351</v>
      </c>
      <c r="G168" s="514">
        <v>100</v>
      </c>
      <c r="H168" s="514">
        <v>100</v>
      </c>
      <c r="I168" s="515">
        <v>20</v>
      </c>
    </row>
    <row r="169" spans="1:9" s="93" customFormat="1" ht="12.75" customHeight="1">
      <c r="A169" s="367">
        <v>161</v>
      </c>
      <c r="B169" s="512" t="s">
        <v>2455</v>
      </c>
      <c r="C169" s="512" t="s">
        <v>2582</v>
      </c>
      <c r="D169" s="516">
        <v>40001029586</v>
      </c>
      <c r="E169" s="513" t="s">
        <v>2350</v>
      </c>
      <c r="F169" s="367" t="s">
        <v>2351</v>
      </c>
      <c r="G169" s="514">
        <v>100</v>
      </c>
      <c r="H169" s="514">
        <v>100</v>
      </c>
      <c r="I169" s="515">
        <v>20</v>
      </c>
    </row>
    <row r="170" spans="1:9" s="93" customFormat="1" ht="12.75" customHeight="1">
      <c r="A170" s="367">
        <v>162</v>
      </c>
      <c r="B170" s="512" t="s">
        <v>676</v>
      </c>
      <c r="C170" s="512" t="s">
        <v>2583</v>
      </c>
      <c r="D170" s="516">
        <v>13001065078</v>
      </c>
      <c r="E170" s="513" t="s">
        <v>2350</v>
      </c>
      <c r="F170" s="367" t="s">
        <v>2351</v>
      </c>
      <c r="G170" s="514">
        <v>100</v>
      </c>
      <c r="H170" s="514">
        <v>100</v>
      </c>
      <c r="I170" s="515">
        <v>20</v>
      </c>
    </row>
    <row r="171" spans="1:9" s="93" customFormat="1" ht="12.75" customHeight="1">
      <c r="A171" s="367">
        <v>163</v>
      </c>
      <c r="B171" s="512" t="s">
        <v>2421</v>
      </c>
      <c r="C171" s="512" t="s">
        <v>2584</v>
      </c>
      <c r="D171" s="516">
        <v>40001040498</v>
      </c>
      <c r="E171" s="513" t="s">
        <v>2350</v>
      </c>
      <c r="F171" s="367" t="s">
        <v>2351</v>
      </c>
      <c r="G171" s="514">
        <v>100</v>
      </c>
      <c r="H171" s="514">
        <v>100</v>
      </c>
      <c r="I171" s="515">
        <v>20</v>
      </c>
    </row>
    <row r="172" spans="1:9" s="93" customFormat="1" ht="12.75" customHeight="1">
      <c r="A172" s="367">
        <v>164</v>
      </c>
      <c r="B172" s="512" t="s">
        <v>877</v>
      </c>
      <c r="C172" s="512" t="s">
        <v>2585</v>
      </c>
      <c r="D172" s="516">
        <v>40001029367</v>
      </c>
      <c r="E172" s="513" t="s">
        <v>2350</v>
      </c>
      <c r="F172" s="367" t="s">
        <v>2351</v>
      </c>
      <c r="G172" s="514">
        <v>100</v>
      </c>
      <c r="H172" s="514">
        <v>100</v>
      </c>
      <c r="I172" s="515">
        <v>20</v>
      </c>
    </row>
    <row r="173" spans="1:9" s="93" customFormat="1" ht="12.75" customHeight="1">
      <c r="A173" s="367">
        <v>165</v>
      </c>
      <c r="B173" s="512" t="s">
        <v>2455</v>
      </c>
      <c r="C173" s="512" t="s">
        <v>2586</v>
      </c>
      <c r="D173" s="516">
        <v>40001019757</v>
      </c>
      <c r="E173" s="513" t="s">
        <v>2350</v>
      </c>
      <c r="F173" s="367" t="s">
        <v>2351</v>
      </c>
      <c r="G173" s="514">
        <v>100</v>
      </c>
      <c r="H173" s="514">
        <v>100</v>
      </c>
      <c r="I173" s="515">
        <v>20</v>
      </c>
    </row>
    <row r="174" spans="1:9" s="93" customFormat="1" ht="12.75" customHeight="1">
      <c r="A174" s="367">
        <v>166</v>
      </c>
      <c r="B174" s="512" t="s">
        <v>2587</v>
      </c>
      <c r="C174" s="512" t="s">
        <v>2588</v>
      </c>
      <c r="D174" s="516">
        <v>40001040430</v>
      </c>
      <c r="E174" s="513" t="s">
        <v>2350</v>
      </c>
      <c r="F174" s="367" t="s">
        <v>2351</v>
      </c>
      <c r="G174" s="514">
        <v>100</v>
      </c>
      <c r="H174" s="514">
        <v>100</v>
      </c>
      <c r="I174" s="515">
        <v>20</v>
      </c>
    </row>
    <row r="175" spans="1:9" s="93" customFormat="1" ht="12.75" customHeight="1">
      <c r="A175" s="367">
        <v>167</v>
      </c>
      <c r="B175" s="512" t="s">
        <v>2589</v>
      </c>
      <c r="C175" s="512" t="s">
        <v>2590</v>
      </c>
      <c r="D175" s="516">
        <v>40001022705</v>
      </c>
      <c r="E175" s="513" t="s">
        <v>2350</v>
      </c>
      <c r="F175" s="367" t="s">
        <v>2351</v>
      </c>
      <c r="G175" s="514">
        <v>100</v>
      </c>
      <c r="H175" s="514">
        <v>100</v>
      </c>
      <c r="I175" s="515">
        <v>20</v>
      </c>
    </row>
    <row r="176" spans="1:9" s="93" customFormat="1" ht="12.75" customHeight="1">
      <c r="A176" s="367">
        <v>168</v>
      </c>
      <c r="B176" s="512" t="s">
        <v>2353</v>
      </c>
      <c r="C176" s="512" t="s">
        <v>2591</v>
      </c>
      <c r="D176" s="516">
        <v>40001024150</v>
      </c>
      <c r="E176" s="513" t="s">
        <v>2350</v>
      </c>
      <c r="F176" s="367" t="s">
        <v>2351</v>
      </c>
      <c r="G176" s="514">
        <v>100</v>
      </c>
      <c r="H176" s="514">
        <v>100</v>
      </c>
      <c r="I176" s="515">
        <v>20</v>
      </c>
    </row>
    <row r="177" spans="1:9" s="93" customFormat="1" ht="12.75" customHeight="1">
      <c r="A177" s="367">
        <v>169</v>
      </c>
      <c r="B177" s="512" t="s">
        <v>2592</v>
      </c>
      <c r="C177" s="512" t="s">
        <v>899</v>
      </c>
      <c r="D177" s="516">
        <v>25001024407</v>
      </c>
      <c r="E177" s="513" t="s">
        <v>2350</v>
      </c>
      <c r="F177" s="367" t="s">
        <v>2351</v>
      </c>
      <c r="G177" s="514">
        <v>100</v>
      </c>
      <c r="H177" s="514">
        <v>100</v>
      </c>
      <c r="I177" s="515">
        <v>20</v>
      </c>
    </row>
    <row r="178" spans="1:9" s="93" customFormat="1" ht="12.75" customHeight="1">
      <c r="A178" s="367">
        <v>170</v>
      </c>
      <c r="B178" s="512" t="s">
        <v>2593</v>
      </c>
      <c r="C178" s="512" t="s">
        <v>2594</v>
      </c>
      <c r="D178" s="516">
        <v>14001027081</v>
      </c>
      <c r="E178" s="513" t="s">
        <v>2350</v>
      </c>
      <c r="F178" s="367" t="s">
        <v>2351</v>
      </c>
      <c r="G178" s="514">
        <v>100</v>
      </c>
      <c r="H178" s="514">
        <v>100</v>
      </c>
      <c r="I178" s="515">
        <v>20</v>
      </c>
    </row>
    <row r="179" spans="1:9" s="93" customFormat="1" ht="12.75" customHeight="1">
      <c r="A179" s="367">
        <v>171</v>
      </c>
      <c r="B179" s="512" t="s">
        <v>2458</v>
      </c>
      <c r="C179" s="512" t="s">
        <v>2595</v>
      </c>
      <c r="D179" s="516" t="s">
        <v>1443</v>
      </c>
      <c r="E179" s="513" t="s">
        <v>2350</v>
      </c>
      <c r="F179" s="367" t="s">
        <v>2351</v>
      </c>
      <c r="G179" s="514">
        <v>150</v>
      </c>
      <c r="H179" s="514">
        <v>150</v>
      </c>
      <c r="I179" s="515">
        <v>30</v>
      </c>
    </row>
    <row r="180" spans="1:9" s="93" customFormat="1" ht="12.75" customHeight="1">
      <c r="A180" s="367">
        <v>172</v>
      </c>
      <c r="B180" s="512" t="s">
        <v>671</v>
      </c>
      <c r="C180" s="512" t="s">
        <v>2596</v>
      </c>
      <c r="D180" s="512">
        <v>41001024419</v>
      </c>
      <c r="E180" s="513" t="s">
        <v>2350</v>
      </c>
      <c r="F180" s="367" t="s">
        <v>2351</v>
      </c>
      <c r="G180" s="514">
        <v>100</v>
      </c>
      <c r="H180" s="514">
        <v>100</v>
      </c>
      <c r="I180" s="515">
        <v>20</v>
      </c>
    </row>
    <row r="181" spans="1:9" s="93" customFormat="1" ht="12.75" customHeight="1">
      <c r="A181" s="367">
        <v>173</v>
      </c>
      <c r="B181" s="512" t="s">
        <v>839</v>
      </c>
      <c r="C181" s="512" t="s">
        <v>2597</v>
      </c>
      <c r="D181" s="512">
        <v>41001027145</v>
      </c>
      <c r="E181" s="513" t="s">
        <v>2350</v>
      </c>
      <c r="F181" s="367" t="s">
        <v>2351</v>
      </c>
      <c r="G181" s="514">
        <v>100</v>
      </c>
      <c r="H181" s="514">
        <v>100</v>
      </c>
      <c r="I181" s="515">
        <v>20</v>
      </c>
    </row>
    <row r="182" spans="1:9" s="93" customFormat="1" ht="12.75" customHeight="1">
      <c r="A182" s="367">
        <v>174</v>
      </c>
      <c r="B182" s="512" t="s">
        <v>2509</v>
      </c>
      <c r="C182" s="512" t="s">
        <v>2598</v>
      </c>
      <c r="D182" s="512">
        <v>41001011072</v>
      </c>
      <c r="E182" s="513" t="s">
        <v>2350</v>
      </c>
      <c r="F182" s="367" t="s">
        <v>2351</v>
      </c>
      <c r="G182" s="514">
        <v>100</v>
      </c>
      <c r="H182" s="514">
        <v>100</v>
      </c>
      <c r="I182" s="515">
        <v>20</v>
      </c>
    </row>
    <row r="183" spans="1:9" s="93" customFormat="1" ht="12.75" customHeight="1">
      <c r="A183" s="367">
        <v>175</v>
      </c>
      <c r="B183" s="512" t="s">
        <v>2599</v>
      </c>
      <c r="C183" s="512" t="s">
        <v>2600</v>
      </c>
      <c r="D183" s="512">
        <v>41001030503</v>
      </c>
      <c r="E183" s="513" t="s">
        <v>2350</v>
      </c>
      <c r="F183" s="367" t="s">
        <v>2351</v>
      </c>
      <c r="G183" s="514">
        <v>100</v>
      </c>
      <c r="H183" s="514">
        <v>100</v>
      </c>
      <c r="I183" s="515">
        <v>20</v>
      </c>
    </row>
    <row r="184" spans="1:9" s="93" customFormat="1" ht="12.75" customHeight="1">
      <c r="A184" s="367">
        <v>176</v>
      </c>
      <c r="B184" s="512" t="s">
        <v>2601</v>
      </c>
      <c r="C184" s="512" t="s">
        <v>2602</v>
      </c>
      <c r="D184" s="512">
        <v>41001010441</v>
      </c>
      <c r="E184" s="513" t="s">
        <v>2350</v>
      </c>
      <c r="F184" s="367" t="s">
        <v>2351</v>
      </c>
      <c r="G184" s="514">
        <v>100</v>
      </c>
      <c r="H184" s="514">
        <v>100</v>
      </c>
      <c r="I184" s="515">
        <v>20</v>
      </c>
    </row>
    <row r="185" spans="1:9" s="93" customFormat="1" ht="12.75" customHeight="1">
      <c r="A185" s="367">
        <v>177</v>
      </c>
      <c r="B185" s="512" t="s">
        <v>2603</v>
      </c>
      <c r="C185" s="512" t="s">
        <v>2600</v>
      </c>
      <c r="D185" s="512">
        <v>41001021892</v>
      </c>
      <c r="E185" s="513" t="s">
        <v>2350</v>
      </c>
      <c r="F185" s="367" t="s">
        <v>2351</v>
      </c>
      <c r="G185" s="514">
        <v>100</v>
      </c>
      <c r="H185" s="514">
        <v>100</v>
      </c>
      <c r="I185" s="515">
        <v>20</v>
      </c>
    </row>
    <row r="186" spans="1:9" s="93" customFormat="1" ht="12.75" customHeight="1">
      <c r="A186" s="367">
        <v>178</v>
      </c>
      <c r="B186" s="512" t="s">
        <v>2604</v>
      </c>
      <c r="C186" s="512" t="s">
        <v>2605</v>
      </c>
      <c r="D186" s="512">
        <v>41001014306</v>
      </c>
      <c r="E186" s="513" t="s">
        <v>2350</v>
      </c>
      <c r="F186" s="367" t="s">
        <v>2351</v>
      </c>
      <c r="G186" s="514">
        <v>100</v>
      </c>
      <c r="H186" s="514">
        <v>100</v>
      </c>
      <c r="I186" s="515">
        <v>20</v>
      </c>
    </row>
    <row r="187" spans="1:9" s="93" customFormat="1" ht="12.75" customHeight="1">
      <c r="A187" s="367">
        <v>179</v>
      </c>
      <c r="B187" s="512" t="s">
        <v>2606</v>
      </c>
      <c r="C187" s="512" t="s">
        <v>2607</v>
      </c>
      <c r="D187" s="512">
        <v>20001068305</v>
      </c>
      <c r="E187" s="513" t="s">
        <v>2350</v>
      </c>
      <c r="F187" s="367" t="s">
        <v>2351</v>
      </c>
      <c r="G187" s="514">
        <v>100</v>
      </c>
      <c r="H187" s="514">
        <v>100</v>
      </c>
      <c r="I187" s="515">
        <v>20</v>
      </c>
    </row>
    <row r="188" spans="1:9" s="93" customFormat="1" ht="12.75" customHeight="1">
      <c r="A188" s="367">
        <v>180</v>
      </c>
      <c r="B188" s="512" t="s">
        <v>604</v>
      </c>
      <c r="C188" s="512" t="s">
        <v>2608</v>
      </c>
      <c r="D188" s="512">
        <v>41401032043</v>
      </c>
      <c r="E188" s="513" t="s">
        <v>2350</v>
      </c>
      <c r="F188" s="367" t="s">
        <v>2351</v>
      </c>
      <c r="G188" s="514">
        <v>100</v>
      </c>
      <c r="H188" s="514">
        <v>100</v>
      </c>
      <c r="I188" s="515">
        <v>20</v>
      </c>
    </row>
    <row r="189" spans="1:9" s="93" customFormat="1" ht="12.75" customHeight="1">
      <c r="A189" s="367">
        <v>181</v>
      </c>
      <c r="B189" s="512" t="s">
        <v>2609</v>
      </c>
      <c r="C189" s="512" t="s">
        <v>2610</v>
      </c>
      <c r="D189" s="512">
        <v>41001028643</v>
      </c>
      <c r="E189" s="513" t="s">
        <v>2350</v>
      </c>
      <c r="F189" s="367" t="s">
        <v>2351</v>
      </c>
      <c r="G189" s="514">
        <v>100</v>
      </c>
      <c r="H189" s="514">
        <v>100</v>
      </c>
      <c r="I189" s="515">
        <v>20</v>
      </c>
    </row>
    <row r="190" spans="1:9" s="93" customFormat="1" ht="12.75" customHeight="1">
      <c r="A190" s="367">
        <v>182</v>
      </c>
      <c r="B190" s="512" t="s">
        <v>2400</v>
      </c>
      <c r="C190" s="512" t="s">
        <v>2611</v>
      </c>
      <c r="D190" s="512">
        <v>41001030097</v>
      </c>
      <c r="E190" s="513" t="s">
        <v>2350</v>
      </c>
      <c r="F190" s="367" t="s">
        <v>2351</v>
      </c>
      <c r="G190" s="514">
        <v>100</v>
      </c>
      <c r="H190" s="514">
        <v>100</v>
      </c>
      <c r="I190" s="515">
        <v>20</v>
      </c>
    </row>
    <row r="191" spans="1:9" s="93" customFormat="1" ht="12.75" customHeight="1">
      <c r="A191" s="367">
        <v>183</v>
      </c>
      <c r="B191" s="512" t="s">
        <v>2612</v>
      </c>
      <c r="C191" s="512" t="s">
        <v>2597</v>
      </c>
      <c r="D191" s="512">
        <v>41001015264</v>
      </c>
      <c r="E191" s="513" t="s">
        <v>2350</v>
      </c>
      <c r="F191" s="367" t="s">
        <v>2351</v>
      </c>
      <c r="G191" s="514">
        <v>100</v>
      </c>
      <c r="H191" s="514">
        <v>100</v>
      </c>
      <c r="I191" s="515">
        <v>20</v>
      </c>
    </row>
    <row r="192" spans="1:9" s="93" customFormat="1" ht="12.75" customHeight="1">
      <c r="A192" s="367">
        <v>184</v>
      </c>
      <c r="B192" s="512" t="s">
        <v>606</v>
      </c>
      <c r="C192" s="512" t="s">
        <v>2613</v>
      </c>
      <c r="D192" s="512">
        <v>41001022458</v>
      </c>
      <c r="E192" s="513" t="s">
        <v>2350</v>
      </c>
      <c r="F192" s="367" t="s">
        <v>2351</v>
      </c>
      <c r="G192" s="514">
        <v>100</v>
      </c>
      <c r="H192" s="514">
        <v>100</v>
      </c>
      <c r="I192" s="515">
        <v>20</v>
      </c>
    </row>
    <row r="193" spans="1:9" s="93" customFormat="1" ht="12.75" customHeight="1">
      <c r="A193" s="367">
        <v>185</v>
      </c>
      <c r="B193" s="512" t="s">
        <v>858</v>
      </c>
      <c r="C193" s="512" t="s">
        <v>2614</v>
      </c>
      <c r="D193" s="512">
        <v>41001006106</v>
      </c>
      <c r="E193" s="513" t="s">
        <v>2350</v>
      </c>
      <c r="F193" s="367" t="s">
        <v>2351</v>
      </c>
      <c r="G193" s="514">
        <v>100</v>
      </c>
      <c r="H193" s="514">
        <v>100</v>
      </c>
      <c r="I193" s="515">
        <v>20</v>
      </c>
    </row>
    <row r="194" spans="1:9" s="93" customFormat="1" ht="12.75" customHeight="1">
      <c r="A194" s="367">
        <v>186</v>
      </c>
      <c r="B194" s="512" t="s">
        <v>513</v>
      </c>
      <c r="C194" s="512" t="s">
        <v>2615</v>
      </c>
      <c r="D194" s="512">
        <v>41001029358</v>
      </c>
      <c r="E194" s="513" t="s">
        <v>2350</v>
      </c>
      <c r="F194" s="367" t="s">
        <v>2351</v>
      </c>
      <c r="G194" s="514">
        <v>100</v>
      </c>
      <c r="H194" s="514">
        <v>100</v>
      </c>
      <c r="I194" s="515">
        <v>20</v>
      </c>
    </row>
    <row r="195" spans="1:9" s="93" customFormat="1" ht="12.75" customHeight="1">
      <c r="A195" s="367">
        <v>187</v>
      </c>
      <c r="B195" s="512" t="s">
        <v>2616</v>
      </c>
      <c r="C195" s="512" t="s">
        <v>2617</v>
      </c>
      <c r="D195" s="512">
        <v>41001010492</v>
      </c>
      <c r="E195" s="513" t="s">
        <v>2350</v>
      </c>
      <c r="F195" s="367" t="s">
        <v>2351</v>
      </c>
      <c r="G195" s="514">
        <v>100</v>
      </c>
      <c r="H195" s="514">
        <v>100</v>
      </c>
      <c r="I195" s="515">
        <v>20</v>
      </c>
    </row>
    <row r="196" spans="1:9" s="93" customFormat="1" ht="12.75" customHeight="1">
      <c r="A196" s="367">
        <v>188</v>
      </c>
      <c r="B196" s="512" t="s">
        <v>2618</v>
      </c>
      <c r="C196" s="512" t="s">
        <v>2619</v>
      </c>
      <c r="D196" s="516" t="s">
        <v>2620</v>
      </c>
      <c r="E196" s="513" t="s">
        <v>2350</v>
      </c>
      <c r="F196" s="367" t="s">
        <v>2351</v>
      </c>
      <c r="G196" s="514">
        <v>150</v>
      </c>
      <c r="H196" s="514">
        <v>150</v>
      </c>
      <c r="I196" s="515">
        <v>30</v>
      </c>
    </row>
    <row r="197" spans="1:9" s="93" customFormat="1" ht="12.75" customHeight="1">
      <c r="A197" s="367">
        <v>189</v>
      </c>
      <c r="B197" s="518" t="s">
        <v>2621</v>
      </c>
      <c r="C197" s="518" t="s">
        <v>2622</v>
      </c>
      <c r="D197" s="447" t="s">
        <v>1068</v>
      </c>
      <c r="E197" s="513" t="s">
        <v>2350</v>
      </c>
      <c r="F197" s="367" t="s">
        <v>2351</v>
      </c>
      <c r="G197" s="514">
        <v>150</v>
      </c>
      <c r="H197" s="514">
        <v>150</v>
      </c>
      <c r="I197" s="515">
        <v>30</v>
      </c>
    </row>
    <row r="198" spans="1:9" s="93" customFormat="1" ht="12.75" customHeight="1">
      <c r="A198" s="367">
        <v>190</v>
      </c>
      <c r="B198" s="512" t="s">
        <v>887</v>
      </c>
      <c r="C198" s="512" t="s">
        <v>2623</v>
      </c>
      <c r="D198" s="447" t="s">
        <v>2624</v>
      </c>
      <c r="E198" s="513" t="s">
        <v>2350</v>
      </c>
      <c r="F198" s="367" t="s">
        <v>2351</v>
      </c>
      <c r="G198" s="514">
        <v>100</v>
      </c>
      <c r="H198" s="514">
        <v>100</v>
      </c>
      <c r="I198" s="515">
        <v>20</v>
      </c>
    </row>
    <row r="199" spans="1:9" s="93" customFormat="1" ht="12.75" customHeight="1">
      <c r="A199" s="367">
        <v>191</v>
      </c>
      <c r="B199" s="512" t="s">
        <v>2400</v>
      </c>
      <c r="C199" s="512" t="s">
        <v>2625</v>
      </c>
      <c r="D199" s="516">
        <v>24001048304</v>
      </c>
      <c r="E199" s="513" t="s">
        <v>2350</v>
      </c>
      <c r="F199" s="367" t="s">
        <v>2351</v>
      </c>
      <c r="G199" s="514">
        <v>100</v>
      </c>
      <c r="H199" s="514">
        <v>100</v>
      </c>
      <c r="I199" s="515">
        <v>20</v>
      </c>
    </row>
    <row r="200" spans="1:9" s="93" customFormat="1" ht="12.75" customHeight="1">
      <c r="A200" s="367">
        <v>192</v>
      </c>
      <c r="B200" s="512" t="s">
        <v>587</v>
      </c>
      <c r="C200" s="512" t="s">
        <v>2626</v>
      </c>
      <c r="D200" s="447" t="s">
        <v>2627</v>
      </c>
      <c r="E200" s="513" t="s">
        <v>2350</v>
      </c>
      <c r="F200" s="367" t="s">
        <v>2351</v>
      </c>
      <c r="G200" s="514">
        <v>100</v>
      </c>
      <c r="H200" s="514">
        <v>100</v>
      </c>
      <c r="I200" s="515">
        <v>20</v>
      </c>
    </row>
    <row r="201" spans="1:9" s="93" customFormat="1" ht="12.75" customHeight="1">
      <c r="A201" s="367">
        <v>193</v>
      </c>
      <c r="B201" s="512" t="s">
        <v>674</v>
      </c>
      <c r="C201" s="512" t="s">
        <v>2628</v>
      </c>
      <c r="D201" s="447" t="s">
        <v>2629</v>
      </c>
      <c r="E201" s="513" t="s">
        <v>2350</v>
      </c>
      <c r="F201" s="367" t="s">
        <v>2351</v>
      </c>
      <c r="G201" s="514">
        <v>100</v>
      </c>
      <c r="H201" s="514">
        <v>100</v>
      </c>
      <c r="I201" s="515">
        <v>20</v>
      </c>
    </row>
    <row r="202" spans="1:9" s="93" customFormat="1" ht="12.75" customHeight="1">
      <c r="A202" s="367">
        <v>194</v>
      </c>
      <c r="B202" s="512" t="s">
        <v>2630</v>
      </c>
      <c r="C202" s="512" t="s">
        <v>2631</v>
      </c>
      <c r="D202" s="447" t="s">
        <v>2632</v>
      </c>
      <c r="E202" s="513" t="s">
        <v>2350</v>
      </c>
      <c r="F202" s="367" t="s">
        <v>2351</v>
      </c>
      <c r="G202" s="514">
        <v>100</v>
      </c>
      <c r="H202" s="514">
        <v>100</v>
      </c>
      <c r="I202" s="515">
        <v>20</v>
      </c>
    </row>
    <row r="203" spans="1:9" s="93" customFormat="1" ht="12.75" customHeight="1">
      <c r="A203" s="367">
        <v>195</v>
      </c>
      <c r="B203" s="512" t="s">
        <v>602</v>
      </c>
      <c r="C203" s="512" t="s">
        <v>2633</v>
      </c>
      <c r="D203" s="516">
        <v>62014007158</v>
      </c>
      <c r="E203" s="513" t="s">
        <v>2350</v>
      </c>
      <c r="F203" s="367" t="s">
        <v>2351</v>
      </c>
      <c r="G203" s="514">
        <v>100</v>
      </c>
      <c r="H203" s="514">
        <v>100</v>
      </c>
      <c r="I203" s="515">
        <v>20</v>
      </c>
    </row>
    <row r="204" spans="1:9" s="93" customFormat="1" ht="12.75" customHeight="1">
      <c r="A204" s="367">
        <v>196</v>
      </c>
      <c r="B204" s="512" t="s">
        <v>2634</v>
      </c>
      <c r="C204" s="512" t="s">
        <v>2635</v>
      </c>
      <c r="D204" s="516">
        <v>35001122322</v>
      </c>
      <c r="E204" s="513" t="s">
        <v>2350</v>
      </c>
      <c r="F204" s="367" t="s">
        <v>2351</v>
      </c>
      <c r="G204" s="514">
        <v>100</v>
      </c>
      <c r="H204" s="514">
        <v>100</v>
      </c>
      <c r="I204" s="515">
        <v>20</v>
      </c>
    </row>
    <row r="205" spans="1:9" s="93" customFormat="1" ht="12.75" customHeight="1">
      <c r="A205" s="367">
        <v>197</v>
      </c>
      <c r="B205" s="512" t="s">
        <v>2636</v>
      </c>
      <c r="C205" s="512" t="s">
        <v>2637</v>
      </c>
      <c r="D205" s="516">
        <v>13001064781</v>
      </c>
      <c r="E205" s="513" t="s">
        <v>2350</v>
      </c>
      <c r="F205" s="367" t="s">
        <v>2351</v>
      </c>
      <c r="G205" s="514">
        <v>100</v>
      </c>
      <c r="H205" s="514">
        <v>100</v>
      </c>
      <c r="I205" s="515">
        <v>20</v>
      </c>
    </row>
    <row r="206" spans="1:9" s="93" customFormat="1" ht="12.75" customHeight="1">
      <c r="A206" s="367">
        <v>198</v>
      </c>
      <c r="B206" s="512" t="s">
        <v>2638</v>
      </c>
      <c r="C206" s="512" t="s">
        <v>2639</v>
      </c>
      <c r="D206" s="516">
        <v>61001079945</v>
      </c>
      <c r="E206" s="513" t="s">
        <v>2350</v>
      </c>
      <c r="F206" s="367" t="s">
        <v>2351</v>
      </c>
      <c r="G206" s="514">
        <v>100</v>
      </c>
      <c r="H206" s="514">
        <v>100</v>
      </c>
      <c r="I206" s="515">
        <v>20</v>
      </c>
    </row>
    <row r="207" spans="1:9" s="93" customFormat="1" ht="12.75" customHeight="1">
      <c r="A207" s="367">
        <v>199</v>
      </c>
      <c r="B207" s="512" t="s">
        <v>843</v>
      </c>
      <c r="C207" s="512" t="s">
        <v>2640</v>
      </c>
      <c r="D207" s="516">
        <v>20001067475</v>
      </c>
      <c r="E207" s="513" t="s">
        <v>2350</v>
      </c>
      <c r="F207" s="367" t="s">
        <v>2351</v>
      </c>
      <c r="G207" s="514">
        <v>100</v>
      </c>
      <c r="H207" s="514">
        <v>100</v>
      </c>
      <c r="I207" s="515">
        <v>20</v>
      </c>
    </row>
    <row r="208" spans="1:9" s="93" customFormat="1" ht="12.75" customHeight="1">
      <c r="A208" s="367">
        <v>200</v>
      </c>
      <c r="B208" s="512" t="s">
        <v>843</v>
      </c>
      <c r="C208" s="512" t="s">
        <v>2641</v>
      </c>
      <c r="D208" s="447" t="s">
        <v>2642</v>
      </c>
      <c r="E208" s="513" t="s">
        <v>2350</v>
      </c>
      <c r="F208" s="367" t="s">
        <v>2351</v>
      </c>
      <c r="G208" s="514">
        <v>100</v>
      </c>
      <c r="H208" s="514">
        <v>100</v>
      </c>
      <c r="I208" s="515">
        <v>20</v>
      </c>
    </row>
    <row r="209" spans="1:9" s="93" customFormat="1" ht="12.75" customHeight="1">
      <c r="A209" s="367">
        <v>201</v>
      </c>
      <c r="B209" s="512" t="s">
        <v>2643</v>
      </c>
      <c r="C209" s="512" t="s">
        <v>2644</v>
      </c>
      <c r="D209" s="516">
        <v>62001005984</v>
      </c>
      <c r="E209" s="513" t="s">
        <v>2350</v>
      </c>
      <c r="F209" s="367" t="s">
        <v>2351</v>
      </c>
      <c r="G209" s="514">
        <v>100</v>
      </c>
      <c r="H209" s="514">
        <v>100</v>
      </c>
      <c r="I209" s="515">
        <v>20</v>
      </c>
    </row>
    <row r="210" spans="1:9" s="93" customFormat="1" ht="12.75" customHeight="1">
      <c r="A210" s="367">
        <v>202</v>
      </c>
      <c r="B210" s="512" t="s">
        <v>2645</v>
      </c>
      <c r="C210" s="512" t="s">
        <v>2646</v>
      </c>
      <c r="D210" s="516">
        <v>58001031935</v>
      </c>
      <c r="E210" s="513" t="s">
        <v>2350</v>
      </c>
      <c r="F210" s="367" t="s">
        <v>2351</v>
      </c>
      <c r="G210" s="514">
        <v>100</v>
      </c>
      <c r="H210" s="514">
        <v>100</v>
      </c>
      <c r="I210" s="515">
        <v>20</v>
      </c>
    </row>
    <row r="211" spans="1:9" s="93" customFormat="1" ht="12.75" customHeight="1">
      <c r="A211" s="367">
        <v>203</v>
      </c>
      <c r="B211" s="512" t="s">
        <v>2647</v>
      </c>
      <c r="C211" s="512" t="s">
        <v>2648</v>
      </c>
      <c r="D211" s="447" t="s">
        <v>2649</v>
      </c>
      <c r="E211" s="513" t="s">
        <v>2350</v>
      </c>
      <c r="F211" s="367" t="s">
        <v>2351</v>
      </c>
      <c r="G211" s="514">
        <v>100</v>
      </c>
      <c r="H211" s="514">
        <v>100</v>
      </c>
      <c r="I211" s="515">
        <v>20</v>
      </c>
    </row>
    <row r="212" spans="1:9" s="93" customFormat="1" ht="12.75" customHeight="1">
      <c r="A212" s="367">
        <v>204</v>
      </c>
      <c r="B212" s="512" t="s">
        <v>2400</v>
      </c>
      <c r="C212" s="512" t="s">
        <v>2650</v>
      </c>
      <c r="D212" s="447" t="s">
        <v>2651</v>
      </c>
      <c r="E212" s="513" t="s">
        <v>2350</v>
      </c>
      <c r="F212" s="367" t="s">
        <v>2351</v>
      </c>
      <c r="G212" s="514">
        <v>100</v>
      </c>
      <c r="H212" s="514">
        <v>100</v>
      </c>
      <c r="I212" s="515">
        <v>20</v>
      </c>
    </row>
    <row r="213" spans="1:9" s="93" customFormat="1" ht="12.75" customHeight="1">
      <c r="A213" s="367">
        <v>205</v>
      </c>
      <c r="B213" s="512" t="s">
        <v>2540</v>
      </c>
      <c r="C213" s="512" t="s">
        <v>2652</v>
      </c>
      <c r="D213" s="447" t="s">
        <v>2653</v>
      </c>
      <c r="E213" s="513" t="s">
        <v>2350</v>
      </c>
      <c r="F213" s="367" t="s">
        <v>2351</v>
      </c>
      <c r="G213" s="514">
        <v>100</v>
      </c>
      <c r="H213" s="514">
        <v>100</v>
      </c>
      <c r="I213" s="515">
        <v>20</v>
      </c>
    </row>
    <row r="214" spans="1:9" s="93" customFormat="1" ht="12.75" customHeight="1">
      <c r="A214" s="367">
        <v>206</v>
      </c>
      <c r="B214" s="512" t="s">
        <v>2654</v>
      </c>
      <c r="C214" s="512" t="s">
        <v>2655</v>
      </c>
      <c r="D214" s="516">
        <v>62004017929</v>
      </c>
      <c r="E214" s="513" t="s">
        <v>2350</v>
      </c>
      <c r="F214" s="367" t="s">
        <v>2351</v>
      </c>
      <c r="G214" s="514">
        <v>100</v>
      </c>
      <c r="H214" s="514">
        <v>100</v>
      </c>
      <c r="I214" s="515">
        <v>20</v>
      </c>
    </row>
    <row r="215" spans="1:9" s="93" customFormat="1" ht="12.75" customHeight="1">
      <c r="A215" s="367">
        <v>207</v>
      </c>
      <c r="B215" s="512" t="s">
        <v>2656</v>
      </c>
      <c r="C215" s="512" t="s">
        <v>2657</v>
      </c>
      <c r="D215" s="516">
        <v>40001018321</v>
      </c>
      <c r="E215" s="513" t="s">
        <v>2350</v>
      </c>
      <c r="F215" s="367" t="s">
        <v>2351</v>
      </c>
      <c r="G215" s="514">
        <v>100</v>
      </c>
      <c r="H215" s="514">
        <v>100</v>
      </c>
      <c r="I215" s="515">
        <v>20</v>
      </c>
    </row>
    <row r="216" spans="1:9" s="93" customFormat="1" ht="12.75" customHeight="1">
      <c r="A216" s="367">
        <v>208</v>
      </c>
      <c r="B216" s="512" t="s">
        <v>2552</v>
      </c>
      <c r="C216" s="512" t="s">
        <v>2658</v>
      </c>
      <c r="D216" s="447" t="s">
        <v>2659</v>
      </c>
      <c r="E216" s="513" t="s">
        <v>2350</v>
      </c>
      <c r="F216" s="367" t="s">
        <v>2351</v>
      </c>
      <c r="G216" s="514">
        <v>100</v>
      </c>
      <c r="H216" s="514">
        <v>100</v>
      </c>
      <c r="I216" s="515">
        <v>20</v>
      </c>
    </row>
    <row r="217" spans="1:9" s="93" customFormat="1" ht="12.75" customHeight="1">
      <c r="A217" s="367">
        <v>209</v>
      </c>
      <c r="B217" s="512" t="s">
        <v>2660</v>
      </c>
      <c r="C217" s="512" t="s">
        <v>2661</v>
      </c>
      <c r="D217" s="447" t="s">
        <v>2662</v>
      </c>
      <c r="E217" s="513" t="s">
        <v>2350</v>
      </c>
      <c r="F217" s="367" t="s">
        <v>2351</v>
      </c>
      <c r="G217" s="514">
        <v>100</v>
      </c>
      <c r="H217" s="514">
        <v>100</v>
      </c>
      <c r="I217" s="515">
        <v>20</v>
      </c>
    </row>
    <row r="218" spans="1:9" s="93" customFormat="1" ht="12.75" customHeight="1">
      <c r="A218" s="367">
        <v>210</v>
      </c>
      <c r="B218" s="512" t="s">
        <v>2552</v>
      </c>
      <c r="C218" s="512" t="s">
        <v>2663</v>
      </c>
      <c r="D218" s="447" t="s">
        <v>2664</v>
      </c>
      <c r="E218" s="513" t="s">
        <v>2350</v>
      </c>
      <c r="F218" s="367" t="s">
        <v>2351</v>
      </c>
      <c r="G218" s="514">
        <v>100</v>
      </c>
      <c r="H218" s="514">
        <v>100</v>
      </c>
      <c r="I218" s="515">
        <v>20</v>
      </c>
    </row>
    <row r="219" spans="1:9" s="93" customFormat="1" ht="12.75" customHeight="1">
      <c r="A219" s="367">
        <v>211</v>
      </c>
      <c r="B219" s="512" t="s">
        <v>2665</v>
      </c>
      <c r="C219" s="512" t="s">
        <v>2666</v>
      </c>
      <c r="D219" s="516">
        <v>62002003348</v>
      </c>
      <c r="E219" s="513" t="s">
        <v>2350</v>
      </c>
      <c r="F219" s="367" t="s">
        <v>2351</v>
      </c>
      <c r="G219" s="514">
        <v>100</v>
      </c>
      <c r="H219" s="514">
        <v>100</v>
      </c>
      <c r="I219" s="515">
        <v>20</v>
      </c>
    </row>
    <row r="220" spans="1:9" s="93" customFormat="1" ht="12.75" customHeight="1">
      <c r="A220" s="367">
        <v>212</v>
      </c>
      <c r="B220" s="512" t="s">
        <v>2667</v>
      </c>
      <c r="C220" s="512" t="s">
        <v>2668</v>
      </c>
      <c r="D220" s="516">
        <v>13001057236</v>
      </c>
      <c r="E220" s="513" t="s">
        <v>2350</v>
      </c>
      <c r="F220" s="367" t="s">
        <v>2351</v>
      </c>
      <c r="G220" s="514">
        <v>100</v>
      </c>
      <c r="H220" s="514">
        <v>100</v>
      </c>
      <c r="I220" s="515">
        <v>20</v>
      </c>
    </row>
    <row r="221" spans="1:9" s="93" customFormat="1" ht="12.75" customHeight="1">
      <c r="A221" s="367">
        <v>213</v>
      </c>
      <c r="B221" s="512" t="s">
        <v>2669</v>
      </c>
      <c r="C221" s="512" t="s">
        <v>2670</v>
      </c>
      <c r="D221" s="447" t="s">
        <v>2671</v>
      </c>
      <c r="E221" s="513" t="s">
        <v>2350</v>
      </c>
      <c r="F221" s="367" t="s">
        <v>2351</v>
      </c>
      <c r="G221" s="514">
        <v>100</v>
      </c>
      <c r="H221" s="514">
        <v>100</v>
      </c>
      <c r="I221" s="515">
        <v>20</v>
      </c>
    </row>
    <row r="222" spans="1:9" s="93" customFormat="1" ht="12.75" customHeight="1">
      <c r="A222" s="367">
        <v>214</v>
      </c>
      <c r="B222" s="512" t="s">
        <v>2630</v>
      </c>
      <c r="C222" s="512" t="s">
        <v>2672</v>
      </c>
      <c r="D222" s="447" t="s">
        <v>2673</v>
      </c>
      <c r="E222" s="513" t="s">
        <v>2350</v>
      </c>
      <c r="F222" s="367" t="s">
        <v>2351</v>
      </c>
      <c r="G222" s="514">
        <v>100</v>
      </c>
      <c r="H222" s="514">
        <v>100</v>
      </c>
      <c r="I222" s="515">
        <v>20</v>
      </c>
    </row>
    <row r="223" spans="1:9" s="93" customFormat="1" ht="12.75" customHeight="1">
      <c r="A223" s="367">
        <v>215</v>
      </c>
      <c r="B223" s="512" t="s">
        <v>2400</v>
      </c>
      <c r="C223" s="512" t="s">
        <v>2674</v>
      </c>
      <c r="D223" s="447" t="s">
        <v>2675</v>
      </c>
      <c r="E223" s="513" t="s">
        <v>2350</v>
      </c>
      <c r="F223" s="367" t="s">
        <v>2351</v>
      </c>
      <c r="G223" s="514">
        <v>100</v>
      </c>
      <c r="H223" s="514">
        <v>100</v>
      </c>
      <c r="I223" s="515">
        <v>20</v>
      </c>
    </row>
    <row r="224" spans="1:9" s="93" customFormat="1" ht="12.75" customHeight="1">
      <c r="A224" s="367">
        <v>216</v>
      </c>
      <c r="B224" s="512" t="s">
        <v>2676</v>
      </c>
      <c r="C224" s="512" t="s">
        <v>2677</v>
      </c>
      <c r="D224" s="447" t="s">
        <v>2678</v>
      </c>
      <c r="E224" s="513" t="s">
        <v>2350</v>
      </c>
      <c r="F224" s="367" t="s">
        <v>2351</v>
      </c>
      <c r="G224" s="514">
        <v>100</v>
      </c>
      <c r="H224" s="514">
        <v>100</v>
      </c>
      <c r="I224" s="515">
        <v>20</v>
      </c>
    </row>
    <row r="225" spans="1:9" s="93" customFormat="1" ht="12.75" customHeight="1">
      <c r="A225" s="367">
        <v>217</v>
      </c>
      <c r="B225" s="512" t="s">
        <v>2679</v>
      </c>
      <c r="C225" s="512" t="s">
        <v>2663</v>
      </c>
      <c r="D225" s="447" t="s">
        <v>2680</v>
      </c>
      <c r="E225" s="513" t="s">
        <v>2350</v>
      </c>
      <c r="F225" s="367" t="s">
        <v>2351</v>
      </c>
      <c r="G225" s="514">
        <v>100</v>
      </c>
      <c r="H225" s="514">
        <v>100</v>
      </c>
      <c r="I225" s="515">
        <v>20</v>
      </c>
    </row>
    <row r="226" spans="1:9" s="93" customFormat="1" ht="12.75" customHeight="1">
      <c r="A226" s="367">
        <v>218</v>
      </c>
      <c r="B226" s="512" t="s">
        <v>833</v>
      </c>
      <c r="C226" s="512" t="s">
        <v>2681</v>
      </c>
      <c r="D226" s="447" t="s">
        <v>2682</v>
      </c>
      <c r="E226" s="513" t="s">
        <v>2350</v>
      </c>
      <c r="F226" s="367" t="s">
        <v>2351</v>
      </c>
      <c r="G226" s="514">
        <v>100</v>
      </c>
      <c r="H226" s="514">
        <v>100</v>
      </c>
      <c r="I226" s="515">
        <v>20</v>
      </c>
    </row>
    <row r="227" spans="1:9" s="93" customFormat="1" ht="12.75" customHeight="1">
      <c r="A227" s="367">
        <v>219</v>
      </c>
      <c r="B227" s="512" t="s">
        <v>587</v>
      </c>
      <c r="C227" s="512" t="s">
        <v>2683</v>
      </c>
      <c r="D227" s="447" t="s">
        <v>2684</v>
      </c>
      <c r="E227" s="513" t="s">
        <v>2350</v>
      </c>
      <c r="F227" s="367" t="s">
        <v>2351</v>
      </c>
      <c r="G227" s="514">
        <v>100</v>
      </c>
      <c r="H227" s="514">
        <v>100</v>
      </c>
      <c r="I227" s="515">
        <v>20</v>
      </c>
    </row>
    <row r="228" spans="1:9" s="93" customFormat="1" ht="12.75" customHeight="1">
      <c r="A228" s="367">
        <v>220</v>
      </c>
      <c r="B228" s="512" t="s">
        <v>2685</v>
      </c>
      <c r="C228" s="512" t="s">
        <v>2686</v>
      </c>
      <c r="D228" s="516">
        <v>62004005840</v>
      </c>
      <c r="E228" s="513" t="s">
        <v>2350</v>
      </c>
      <c r="F228" s="367" t="s">
        <v>2351</v>
      </c>
      <c r="G228" s="514">
        <v>100</v>
      </c>
      <c r="H228" s="514">
        <v>100</v>
      </c>
      <c r="I228" s="515">
        <v>20</v>
      </c>
    </row>
    <row r="229" spans="1:9" s="93" customFormat="1" ht="12.75" customHeight="1">
      <c r="A229" s="367">
        <v>221</v>
      </c>
      <c r="B229" s="512" t="s">
        <v>600</v>
      </c>
      <c r="C229" s="512" t="s">
        <v>2687</v>
      </c>
      <c r="D229" s="516">
        <v>18001065860</v>
      </c>
      <c r="E229" s="513" t="s">
        <v>2350</v>
      </c>
      <c r="F229" s="367" t="s">
        <v>2351</v>
      </c>
      <c r="G229" s="514">
        <v>100</v>
      </c>
      <c r="H229" s="514">
        <v>100</v>
      </c>
      <c r="I229" s="515">
        <v>20</v>
      </c>
    </row>
    <row r="230" spans="1:9" s="93" customFormat="1" ht="12.75" customHeight="1">
      <c r="A230" s="367">
        <v>222</v>
      </c>
      <c r="B230" s="512" t="s">
        <v>837</v>
      </c>
      <c r="C230" s="512" t="s">
        <v>2688</v>
      </c>
      <c r="D230" s="516">
        <v>62007016574</v>
      </c>
      <c r="E230" s="513" t="s">
        <v>2350</v>
      </c>
      <c r="F230" s="367" t="s">
        <v>2351</v>
      </c>
      <c r="G230" s="514">
        <v>100</v>
      </c>
      <c r="H230" s="514">
        <v>100</v>
      </c>
      <c r="I230" s="515">
        <v>20</v>
      </c>
    </row>
    <row r="231" spans="1:9" s="93" customFormat="1" ht="12.75" customHeight="1">
      <c r="A231" s="367">
        <v>223</v>
      </c>
      <c r="B231" s="512" t="s">
        <v>2689</v>
      </c>
      <c r="C231" s="512" t="s">
        <v>2690</v>
      </c>
      <c r="D231" s="447" t="s">
        <v>2691</v>
      </c>
      <c r="E231" s="513" t="s">
        <v>2350</v>
      </c>
      <c r="F231" s="367" t="s">
        <v>2351</v>
      </c>
      <c r="G231" s="514">
        <v>100</v>
      </c>
      <c r="H231" s="514">
        <v>100</v>
      </c>
      <c r="I231" s="515">
        <v>20</v>
      </c>
    </row>
    <row r="232" spans="1:9" s="93" customFormat="1" ht="12.75" customHeight="1">
      <c r="A232" s="367">
        <v>224</v>
      </c>
      <c r="B232" s="512" t="s">
        <v>2692</v>
      </c>
      <c r="C232" s="512" t="s">
        <v>2510</v>
      </c>
      <c r="D232" s="516">
        <v>62001013523</v>
      </c>
      <c r="E232" s="513" t="s">
        <v>2350</v>
      </c>
      <c r="F232" s="367" t="s">
        <v>2351</v>
      </c>
      <c r="G232" s="514">
        <v>100</v>
      </c>
      <c r="H232" s="514">
        <v>100</v>
      </c>
      <c r="I232" s="515">
        <v>20</v>
      </c>
    </row>
    <row r="233" spans="1:9" s="93" customFormat="1" ht="12.75" customHeight="1">
      <c r="A233" s="367">
        <v>225</v>
      </c>
      <c r="B233" s="512" t="s">
        <v>2647</v>
      </c>
      <c r="C233" s="512" t="s">
        <v>2693</v>
      </c>
      <c r="D233" s="516">
        <v>51001028821</v>
      </c>
      <c r="E233" s="513" t="s">
        <v>2350</v>
      </c>
      <c r="F233" s="367" t="s">
        <v>2351</v>
      </c>
      <c r="G233" s="514">
        <v>100</v>
      </c>
      <c r="H233" s="514">
        <v>100</v>
      </c>
      <c r="I233" s="515">
        <v>20</v>
      </c>
    </row>
    <row r="234" spans="1:9" s="93" customFormat="1" ht="12.75" customHeight="1">
      <c r="A234" s="367">
        <v>226</v>
      </c>
      <c r="B234" s="512" t="s">
        <v>513</v>
      </c>
      <c r="C234" s="512" t="s">
        <v>2694</v>
      </c>
      <c r="D234" s="447" t="s">
        <v>2695</v>
      </c>
      <c r="E234" s="513" t="s">
        <v>2350</v>
      </c>
      <c r="F234" s="367" t="s">
        <v>2351</v>
      </c>
      <c r="G234" s="514">
        <v>100</v>
      </c>
      <c r="H234" s="514">
        <v>100</v>
      </c>
      <c r="I234" s="515">
        <v>20</v>
      </c>
    </row>
    <row r="235" spans="1:9" s="93" customFormat="1" ht="12.75" customHeight="1">
      <c r="A235" s="367">
        <v>227</v>
      </c>
      <c r="B235" s="512" t="s">
        <v>674</v>
      </c>
      <c r="C235" s="512" t="s">
        <v>2534</v>
      </c>
      <c r="D235" s="447" t="s">
        <v>2696</v>
      </c>
      <c r="E235" s="513" t="s">
        <v>2350</v>
      </c>
      <c r="F235" s="367" t="s">
        <v>2351</v>
      </c>
      <c r="G235" s="514">
        <v>100</v>
      </c>
      <c r="H235" s="514">
        <v>100</v>
      </c>
      <c r="I235" s="515">
        <v>20</v>
      </c>
    </row>
    <row r="236" spans="1:9" s="93" customFormat="1" ht="12.75" customHeight="1">
      <c r="A236" s="367">
        <v>228</v>
      </c>
      <c r="B236" s="512" t="s">
        <v>2540</v>
      </c>
      <c r="C236" s="512" t="s">
        <v>873</v>
      </c>
      <c r="D236" s="516">
        <v>61001075899</v>
      </c>
      <c r="E236" s="513" t="s">
        <v>2350</v>
      </c>
      <c r="F236" s="367" t="s">
        <v>2351</v>
      </c>
      <c r="G236" s="514">
        <v>100</v>
      </c>
      <c r="H236" s="514">
        <v>100</v>
      </c>
      <c r="I236" s="515">
        <v>20</v>
      </c>
    </row>
    <row r="237" spans="1:9" s="93" customFormat="1" ht="12.75" customHeight="1">
      <c r="A237" s="367">
        <v>229</v>
      </c>
      <c r="B237" s="512" t="s">
        <v>2697</v>
      </c>
      <c r="C237" s="512" t="s">
        <v>2698</v>
      </c>
      <c r="D237" s="516">
        <v>62004027665</v>
      </c>
      <c r="E237" s="513" t="s">
        <v>2350</v>
      </c>
      <c r="F237" s="367" t="s">
        <v>2351</v>
      </c>
      <c r="G237" s="514">
        <v>100</v>
      </c>
      <c r="H237" s="514">
        <v>100</v>
      </c>
      <c r="I237" s="515">
        <v>20</v>
      </c>
    </row>
    <row r="238" spans="1:9" s="93" customFormat="1" ht="12.75" customHeight="1">
      <c r="A238" s="367">
        <v>230</v>
      </c>
      <c r="B238" s="512" t="s">
        <v>2699</v>
      </c>
      <c r="C238" s="512" t="s">
        <v>2700</v>
      </c>
      <c r="D238" s="447" t="s">
        <v>2701</v>
      </c>
      <c r="E238" s="513" t="s">
        <v>2350</v>
      </c>
      <c r="F238" s="367" t="s">
        <v>2351</v>
      </c>
      <c r="G238" s="514">
        <v>100</v>
      </c>
      <c r="H238" s="514">
        <v>100</v>
      </c>
      <c r="I238" s="515">
        <v>20</v>
      </c>
    </row>
    <row r="239" spans="1:9" s="93" customFormat="1" ht="12.75" customHeight="1">
      <c r="A239" s="367">
        <v>231</v>
      </c>
      <c r="B239" s="512" t="s">
        <v>2469</v>
      </c>
      <c r="C239" s="512" t="s">
        <v>2702</v>
      </c>
      <c r="D239" s="516">
        <v>62007006203</v>
      </c>
      <c r="E239" s="513" t="s">
        <v>2350</v>
      </c>
      <c r="F239" s="367" t="s">
        <v>2351</v>
      </c>
      <c r="G239" s="514">
        <v>100</v>
      </c>
      <c r="H239" s="514">
        <v>100</v>
      </c>
      <c r="I239" s="515">
        <v>20</v>
      </c>
    </row>
    <row r="240" spans="1:9" s="93" customFormat="1" ht="12.75" customHeight="1">
      <c r="A240" s="367">
        <v>232</v>
      </c>
      <c r="B240" s="512" t="s">
        <v>2390</v>
      </c>
      <c r="C240" s="512" t="s">
        <v>2703</v>
      </c>
      <c r="D240" s="447" t="s">
        <v>2704</v>
      </c>
      <c r="E240" s="513" t="s">
        <v>2350</v>
      </c>
      <c r="F240" s="367" t="s">
        <v>2351</v>
      </c>
      <c r="G240" s="514">
        <v>100</v>
      </c>
      <c r="H240" s="514">
        <v>100</v>
      </c>
      <c r="I240" s="515">
        <v>20</v>
      </c>
    </row>
    <row r="241" spans="1:9" s="93" customFormat="1" ht="12.75" customHeight="1">
      <c r="A241" s="367">
        <v>233</v>
      </c>
      <c r="B241" s="512" t="s">
        <v>600</v>
      </c>
      <c r="C241" s="512" t="s">
        <v>2705</v>
      </c>
      <c r="D241" s="447" t="s">
        <v>2706</v>
      </c>
      <c r="E241" s="513" t="s">
        <v>2350</v>
      </c>
      <c r="F241" s="367" t="s">
        <v>2351</v>
      </c>
      <c r="G241" s="514">
        <v>100</v>
      </c>
      <c r="H241" s="514">
        <v>100</v>
      </c>
      <c r="I241" s="515">
        <v>20</v>
      </c>
    </row>
    <row r="242" spans="1:9" s="93" customFormat="1" ht="12.75" customHeight="1">
      <c r="A242" s="367">
        <v>234</v>
      </c>
      <c r="B242" s="512" t="s">
        <v>513</v>
      </c>
      <c r="C242" s="512" t="s">
        <v>2707</v>
      </c>
      <c r="D242" s="447" t="s">
        <v>2708</v>
      </c>
      <c r="E242" s="513" t="s">
        <v>2350</v>
      </c>
      <c r="F242" s="367" t="s">
        <v>2351</v>
      </c>
      <c r="G242" s="514">
        <v>100</v>
      </c>
      <c r="H242" s="514">
        <v>100</v>
      </c>
      <c r="I242" s="515">
        <v>20</v>
      </c>
    </row>
    <row r="243" spans="1:9" s="93" customFormat="1" ht="12.75" customHeight="1">
      <c r="A243" s="367">
        <v>235</v>
      </c>
      <c r="B243" s="512" t="s">
        <v>587</v>
      </c>
      <c r="C243" s="512" t="s">
        <v>2693</v>
      </c>
      <c r="D243" s="447" t="s">
        <v>2709</v>
      </c>
      <c r="E243" s="513" t="s">
        <v>2350</v>
      </c>
      <c r="F243" s="367" t="s">
        <v>2351</v>
      </c>
      <c r="G243" s="514">
        <v>100</v>
      </c>
      <c r="H243" s="514">
        <v>100</v>
      </c>
      <c r="I243" s="515">
        <v>20</v>
      </c>
    </row>
    <row r="244" spans="1:9" s="93" customFormat="1" ht="12.75" customHeight="1">
      <c r="A244" s="367">
        <v>236</v>
      </c>
      <c r="B244" s="512" t="s">
        <v>513</v>
      </c>
      <c r="C244" s="512" t="s">
        <v>2710</v>
      </c>
      <c r="D244" s="447" t="s">
        <v>2711</v>
      </c>
      <c r="E244" s="513" t="s">
        <v>2350</v>
      </c>
      <c r="F244" s="367" t="s">
        <v>2351</v>
      </c>
      <c r="G244" s="514">
        <v>100</v>
      </c>
      <c r="H244" s="514">
        <v>100</v>
      </c>
      <c r="I244" s="515">
        <v>20</v>
      </c>
    </row>
    <row r="245" spans="1:9" s="93" customFormat="1" ht="12.75" customHeight="1">
      <c r="A245" s="367">
        <v>237</v>
      </c>
      <c r="B245" s="512" t="s">
        <v>2712</v>
      </c>
      <c r="C245" s="512" t="s">
        <v>2713</v>
      </c>
      <c r="D245" s="516">
        <v>62007005302</v>
      </c>
      <c r="E245" s="513" t="s">
        <v>2350</v>
      </c>
      <c r="F245" s="367" t="s">
        <v>2351</v>
      </c>
      <c r="G245" s="514">
        <v>100</v>
      </c>
      <c r="H245" s="514">
        <v>100</v>
      </c>
      <c r="I245" s="515">
        <v>20</v>
      </c>
    </row>
    <row r="246" spans="1:9" s="93" customFormat="1" ht="12.75" customHeight="1">
      <c r="A246" s="367">
        <v>238</v>
      </c>
      <c r="B246" s="512" t="s">
        <v>2714</v>
      </c>
      <c r="C246" s="512" t="s">
        <v>2715</v>
      </c>
      <c r="D246" s="447" t="s">
        <v>2716</v>
      </c>
      <c r="E246" s="513" t="s">
        <v>2350</v>
      </c>
      <c r="F246" s="367" t="s">
        <v>2351</v>
      </c>
      <c r="G246" s="514">
        <v>100</v>
      </c>
      <c r="H246" s="514">
        <v>100</v>
      </c>
      <c r="I246" s="515">
        <v>20</v>
      </c>
    </row>
    <row r="247" spans="1:9" s="93" customFormat="1" ht="12.75" customHeight="1">
      <c r="A247" s="367">
        <v>239</v>
      </c>
      <c r="B247" s="512" t="s">
        <v>2636</v>
      </c>
      <c r="C247" s="512" t="s">
        <v>2717</v>
      </c>
      <c r="D247" s="516">
        <v>61001080400</v>
      </c>
      <c r="E247" s="513" t="s">
        <v>2350</v>
      </c>
      <c r="F247" s="367" t="s">
        <v>2351</v>
      </c>
      <c r="G247" s="514">
        <v>100</v>
      </c>
      <c r="H247" s="514">
        <v>100</v>
      </c>
      <c r="I247" s="515">
        <v>20</v>
      </c>
    </row>
    <row r="248" spans="1:9" s="93" customFormat="1" ht="12.75" customHeight="1">
      <c r="A248" s="367">
        <v>240</v>
      </c>
      <c r="B248" s="512" t="s">
        <v>2511</v>
      </c>
      <c r="C248" s="512" t="s">
        <v>2703</v>
      </c>
      <c r="D248" s="516">
        <v>62001044469</v>
      </c>
      <c r="E248" s="513" t="s">
        <v>2350</v>
      </c>
      <c r="F248" s="367" t="s">
        <v>2351</v>
      </c>
      <c r="G248" s="514">
        <v>100</v>
      </c>
      <c r="H248" s="514">
        <v>100</v>
      </c>
      <c r="I248" s="515">
        <v>20</v>
      </c>
    </row>
    <row r="249" spans="1:9" s="93" customFormat="1" ht="12.75" customHeight="1">
      <c r="A249" s="367">
        <v>241</v>
      </c>
      <c r="B249" s="512" t="s">
        <v>676</v>
      </c>
      <c r="C249" s="512" t="s">
        <v>2425</v>
      </c>
      <c r="D249" s="447" t="s">
        <v>2718</v>
      </c>
      <c r="E249" s="513" t="s">
        <v>2350</v>
      </c>
      <c r="F249" s="367" t="s">
        <v>2351</v>
      </c>
      <c r="G249" s="514">
        <v>100</v>
      </c>
      <c r="H249" s="514">
        <v>100</v>
      </c>
      <c r="I249" s="515">
        <v>20</v>
      </c>
    </row>
    <row r="250" spans="1:9" s="93" customFormat="1" ht="12.75" customHeight="1">
      <c r="A250" s="367">
        <v>242</v>
      </c>
      <c r="B250" s="512" t="s">
        <v>2400</v>
      </c>
      <c r="C250" s="512" t="s">
        <v>2719</v>
      </c>
      <c r="D250" s="447" t="s">
        <v>2720</v>
      </c>
      <c r="E250" s="513" t="s">
        <v>2350</v>
      </c>
      <c r="F250" s="367" t="s">
        <v>2351</v>
      </c>
      <c r="G250" s="514">
        <v>100</v>
      </c>
      <c r="H250" s="514">
        <v>100</v>
      </c>
      <c r="I250" s="515">
        <v>20</v>
      </c>
    </row>
    <row r="251" spans="1:9" s="93" customFormat="1" ht="12.75" customHeight="1">
      <c r="A251" s="367">
        <v>243</v>
      </c>
      <c r="B251" s="512" t="s">
        <v>600</v>
      </c>
      <c r="C251" s="512" t="s">
        <v>2721</v>
      </c>
      <c r="D251" s="447" t="s">
        <v>2722</v>
      </c>
      <c r="E251" s="513" t="s">
        <v>2350</v>
      </c>
      <c r="F251" s="367" t="s">
        <v>2351</v>
      </c>
      <c r="G251" s="514">
        <v>100</v>
      </c>
      <c r="H251" s="514">
        <v>100</v>
      </c>
      <c r="I251" s="515">
        <v>20</v>
      </c>
    </row>
    <row r="252" spans="1:9" s="93" customFormat="1" ht="12.75" customHeight="1">
      <c r="A252" s="367">
        <v>244</v>
      </c>
      <c r="B252" s="512" t="s">
        <v>2723</v>
      </c>
      <c r="C252" s="512" t="s">
        <v>2724</v>
      </c>
      <c r="D252" s="447" t="s">
        <v>2725</v>
      </c>
      <c r="E252" s="513" t="s">
        <v>2350</v>
      </c>
      <c r="F252" s="367" t="s">
        <v>2351</v>
      </c>
      <c r="G252" s="514">
        <v>100</v>
      </c>
      <c r="H252" s="514">
        <v>100</v>
      </c>
      <c r="I252" s="515">
        <v>20</v>
      </c>
    </row>
    <row r="253" spans="1:9" s="93" customFormat="1" ht="12.75" customHeight="1">
      <c r="A253" s="367">
        <v>245</v>
      </c>
      <c r="B253" s="512" t="s">
        <v>2726</v>
      </c>
      <c r="C253" s="512" t="s">
        <v>2727</v>
      </c>
      <c r="D253" s="516">
        <v>62004024156</v>
      </c>
      <c r="E253" s="513" t="s">
        <v>2350</v>
      </c>
      <c r="F253" s="367" t="s">
        <v>2351</v>
      </c>
      <c r="G253" s="514">
        <v>100</v>
      </c>
      <c r="H253" s="514">
        <v>100</v>
      </c>
      <c r="I253" s="515">
        <v>20</v>
      </c>
    </row>
    <row r="254" spans="1:9" s="93" customFormat="1" ht="12.75" customHeight="1">
      <c r="A254" s="367">
        <v>246</v>
      </c>
      <c r="B254" s="512" t="s">
        <v>858</v>
      </c>
      <c r="C254" s="512" t="s">
        <v>2728</v>
      </c>
      <c r="D254" s="512">
        <v>31001034857</v>
      </c>
      <c r="E254" s="513" t="s">
        <v>2350</v>
      </c>
      <c r="F254" s="367" t="s">
        <v>2351</v>
      </c>
      <c r="G254" s="514">
        <v>100</v>
      </c>
      <c r="H254" s="514">
        <v>100</v>
      </c>
      <c r="I254" s="515">
        <v>20</v>
      </c>
    </row>
    <row r="255" spans="1:9" s="93" customFormat="1" ht="12.75" customHeight="1">
      <c r="A255" s="367">
        <v>247</v>
      </c>
      <c r="B255" s="512" t="s">
        <v>2490</v>
      </c>
      <c r="C255" s="512" t="s">
        <v>2729</v>
      </c>
      <c r="D255" s="512">
        <v>45001006961</v>
      </c>
      <c r="E255" s="513" t="s">
        <v>2350</v>
      </c>
      <c r="F255" s="367" t="s">
        <v>2351</v>
      </c>
      <c r="G255" s="514">
        <v>100</v>
      </c>
      <c r="H255" s="514">
        <v>100</v>
      </c>
      <c r="I255" s="515">
        <v>20</v>
      </c>
    </row>
    <row r="256" spans="1:9" s="93" customFormat="1" ht="12.75" customHeight="1">
      <c r="A256" s="367">
        <v>248</v>
      </c>
      <c r="B256" s="512" t="s">
        <v>2730</v>
      </c>
      <c r="C256" s="512" t="s">
        <v>2731</v>
      </c>
      <c r="D256" s="512">
        <v>25001046903</v>
      </c>
      <c r="E256" s="513" t="s">
        <v>2350</v>
      </c>
      <c r="F256" s="367" t="s">
        <v>2351</v>
      </c>
      <c r="G256" s="514">
        <v>100</v>
      </c>
      <c r="H256" s="514">
        <v>100</v>
      </c>
      <c r="I256" s="515">
        <v>20</v>
      </c>
    </row>
    <row r="257" spans="1:9" s="93" customFormat="1" ht="12.75" customHeight="1">
      <c r="A257" s="367">
        <v>249</v>
      </c>
      <c r="B257" s="512" t="s">
        <v>2732</v>
      </c>
      <c r="C257" s="512" t="s">
        <v>2733</v>
      </c>
      <c r="D257" s="512">
        <v>45001036970</v>
      </c>
      <c r="E257" s="513" t="s">
        <v>2350</v>
      </c>
      <c r="F257" s="367" t="s">
        <v>2351</v>
      </c>
      <c r="G257" s="514">
        <v>100</v>
      </c>
      <c r="H257" s="514">
        <v>100</v>
      </c>
      <c r="I257" s="515">
        <v>20</v>
      </c>
    </row>
    <row r="258" spans="1:9" s="93" customFormat="1" ht="12.75" customHeight="1">
      <c r="A258" s="367">
        <v>250</v>
      </c>
      <c r="B258" s="512" t="s">
        <v>2734</v>
      </c>
      <c r="C258" s="512" t="s">
        <v>2735</v>
      </c>
      <c r="D258" s="512">
        <v>45001034762</v>
      </c>
      <c r="E258" s="513" t="s">
        <v>2350</v>
      </c>
      <c r="F258" s="367" t="s">
        <v>2351</v>
      </c>
      <c r="G258" s="514">
        <v>100</v>
      </c>
      <c r="H258" s="514">
        <v>100</v>
      </c>
      <c r="I258" s="515">
        <v>20</v>
      </c>
    </row>
    <row r="259" spans="1:9" s="93" customFormat="1" ht="12.75" customHeight="1">
      <c r="A259" s="367">
        <v>251</v>
      </c>
      <c r="B259" s="512" t="s">
        <v>2446</v>
      </c>
      <c r="C259" s="512" t="s">
        <v>2736</v>
      </c>
      <c r="D259" s="512">
        <v>45001008884</v>
      </c>
      <c r="E259" s="513" t="s">
        <v>2350</v>
      </c>
      <c r="F259" s="367" t="s">
        <v>2351</v>
      </c>
      <c r="G259" s="514">
        <v>100</v>
      </c>
      <c r="H259" s="514">
        <v>100</v>
      </c>
      <c r="I259" s="515">
        <v>20</v>
      </c>
    </row>
    <row r="260" spans="1:9" s="93" customFormat="1" ht="12.75" customHeight="1">
      <c r="A260" s="367">
        <v>252</v>
      </c>
      <c r="B260" s="512" t="s">
        <v>513</v>
      </c>
      <c r="C260" s="512" t="s">
        <v>2737</v>
      </c>
      <c r="D260" s="512">
        <v>45001029766</v>
      </c>
      <c r="E260" s="513" t="s">
        <v>2350</v>
      </c>
      <c r="F260" s="367" t="s">
        <v>2351</v>
      </c>
      <c r="G260" s="514">
        <v>100</v>
      </c>
      <c r="H260" s="514">
        <v>100</v>
      </c>
      <c r="I260" s="515">
        <v>20</v>
      </c>
    </row>
    <row r="261" spans="1:9" s="93" customFormat="1" ht="12.75" customHeight="1">
      <c r="A261" s="367">
        <v>253</v>
      </c>
      <c r="B261" s="512" t="s">
        <v>847</v>
      </c>
      <c r="C261" s="512" t="s">
        <v>857</v>
      </c>
      <c r="D261" s="512">
        <v>45001024849</v>
      </c>
      <c r="E261" s="513" t="s">
        <v>2350</v>
      </c>
      <c r="F261" s="367" t="s">
        <v>2351</v>
      </c>
      <c r="G261" s="514">
        <v>100</v>
      </c>
      <c r="H261" s="514">
        <v>100</v>
      </c>
      <c r="I261" s="515">
        <v>20</v>
      </c>
    </row>
    <row r="262" spans="1:9" s="93" customFormat="1" ht="12.75" customHeight="1">
      <c r="A262" s="367">
        <v>254</v>
      </c>
      <c r="B262" s="512" t="s">
        <v>2395</v>
      </c>
      <c r="C262" s="512" t="s">
        <v>2738</v>
      </c>
      <c r="D262" s="512">
        <v>13001065998</v>
      </c>
      <c r="E262" s="513" t="s">
        <v>2350</v>
      </c>
      <c r="F262" s="367" t="s">
        <v>2351</v>
      </c>
      <c r="G262" s="514">
        <v>100</v>
      </c>
      <c r="H262" s="514">
        <v>100</v>
      </c>
      <c r="I262" s="515">
        <v>20</v>
      </c>
    </row>
    <row r="263" spans="1:9" s="93" customFormat="1" ht="12.75" customHeight="1">
      <c r="A263" s="367">
        <v>255</v>
      </c>
      <c r="B263" s="512" t="s">
        <v>2424</v>
      </c>
      <c r="C263" s="512" t="s">
        <v>2580</v>
      </c>
      <c r="D263" s="512">
        <v>45001019779</v>
      </c>
      <c r="E263" s="513" t="s">
        <v>2350</v>
      </c>
      <c r="F263" s="367" t="s">
        <v>2351</v>
      </c>
      <c r="G263" s="514">
        <v>100</v>
      </c>
      <c r="H263" s="514">
        <v>100</v>
      </c>
      <c r="I263" s="515">
        <v>20</v>
      </c>
    </row>
    <row r="264" spans="1:9" s="93" customFormat="1" ht="12.75" customHeight="1">
      <c r="A264" s="367">
        <v>256</v>
      </c>
      <c r="B264" s="512" t="s">
        <v>2493</v>
      </c>
      <c r="C264" s="512" t="s">
        <v>2672</v>
      </c>
      <c r="D264" s="512">
        <v>20001068561</v>
      </c>
      <c r="E264" s="513" t="s">
        <v>2350</v>
      </c>
      <c r="F264" s="367" t="s">
        <v>2351</v>
      </c>
      <c r="G264" s="514">
        <v>100</v>
      </c>
      <c r="H264" s="514">
        <v>100</v>
      </c>
      <c r="I264" s="515">
        <v>20</v>
      </c>
    </row>
    <row r="265" spans="1:9" s="93" customFormat="1" ht="12.75" customHeight="1">
      <c r="A265" s="367">
        <v>257</v>
      </c>
      <c r="B265" s="512" t="s">
        <v>2739</v>
      </c>
      <c r="C265" s="512" t="s">
        <v>2740</v>
      </c>
      <c r="D265" s="512">
        <v>45001035452</v>
      </c>
      <c r="E265" s="513" t="s">
        <v>2350</v>
      </c>
      <c r="F265" s="367" t="s">
        <v>2351</v>
      </c>
      <c r="G265" s="514">
        <v>100</v>
      </c>
      <c r="H265" s="514">
        <v>100</v>
      </c>
      <c r="I265" s="515">
        <v>20</v>
      </c>
    </row>
    <row r="266" spans="1:9" s="93" customFormat="1" ht="12.75" customHeight="1">
      <c r="A266" s="367">
        <v>258</v>
      </c>
      <c r="B266" s="512" t="s">
        <v>2589</v>
      </c>
      <c r="C266" s="512" t="s">
        <v>2741</v>
      </c>
      <c r="D266" s="512">
        <v>45001008543</v>
      </c>
      <c r="E266" s="513" t="s">
        <v>2350</v>
      </c>
      <c r="F266" s="367" t="s">
        <v>2351</v>
      </c>
      <c r="G266" s="514">
        <v>100</v>
      </c>
      <c r="H266" s="514">
        <v>100</v>
      </c>
      <c r="I266" s="515">
        <v>20</v>
      </c>
    </row>
    <row r="267" spans="1:9" s="93" customFormat="1" ht="12.75" customHeight="1">
      <c r="A267" s="367">
        <v>259</v>
      </c>
      <c r="B267" s="512" t="s">
        <v>2520</v>
      </c>
      <c r="C267" s="512" t="s">
        <v>2742</v>
      </c>
      <c r="D267" s="512">
        <v>45001027303</v>
      </c>
      <c r="E267" s="513" t="s">
        <v>2350</v>
      </c>
      <c r="F267" s="367" t="s">
        <v>2351</v>
      </c>
      <c r="G267" s="514">
        <v>100</v>
      </c>
      <c r="H267" s="514">
        <v>100</v>
      </c>
      <c r="I267" s="515">
        <v>20</v>
      </c>
    </row>
    <row r="268" spans="1:9" s="93" customFormat="1" ht="12.75" customHeight="1">
      <c r="A268" s="367">
        <v>260</v>
      </c>
      <c r="B268" s="512" t="s">
        <v>851</v>
      </c>
      <c r="C268" s="512" t="s">
        <v>2743</v>
      </c>
      <c r="D268" s="516">
        <v>45001003655</v>
      </c>
      <c r="E268" s="513" t="s">
        <v>2350</v>
      </c>
      <c r="F268" s="367" t="s">
        <v>2351</v>
      </c>
      <c r="G268" s="514">
        <v>150</v>
      </c>
      <c r="H268" s="514">
        <v>150</v>
      </c>
      <c r="I268" s="515">
        <v>30</v>
      </c>
    </row>
    <row r="269" spans="1:9" s="93" customFormat="1" ht="12.75" customHeight="1">
      <c r="A269" s="367">
        <v>261</v>
      </c>
      <c r="B269" s="516" t="s">
        <v>587</v>
      </c>
      <c r="C269" s="512" t="s">
        <v>2744</v>
      </c>
      <c r="D269" s="516">
        <v>58001030539</v>
      </c>
      <c r="E269" s="513" t="s">
        <v>2350</v>
      </c>
      <c r="F269" s="367" t="s">
        <v>2351</v>
      </c>
      <c r="G269" s="514">
        <v>100</v>
      </c>
      <c r="H269" s="514">
        <v>100</v>
      </c>
      <c r="I269" s="515">
        <v>20</v>
      </c>
    </row>
    <row r="270" spans="1:9" s="93" customFormat="1" ht="12.75" customHeight="1">
      <c r="A270" s="367">
        <v>262</v>
      </c>
      <c r="B270" s="516" t="s">
        <v>676</v>
      </c>
      <c r="C270" s="512" t="s">
        <v>2745</v>
      </c>
      <c r="D270" s="516" t="s">
        <v>2746</v>
      </c>
      <c r="E270" s="513" t="s">
        <v>2350</v>
      </c>
      <c r="F270" s="367" t="s">
        <v>2351</v>
      </c>
      <c r="G270" s="514">
        <v>100</v>
      </c>
      <c r="H270" s="514">
        <v>100</v>
      </c>
      <c r="I270" s="515">
        <v>20</v>
      </c>
    </row>
    <row r="271" spans="1:9" s="93" customFormat="1" ht="12.75" customHeight="1">
      <c r="A271" s="367">
        <v>263</v>
      </c>
      <c r="B271" s="512" t="s">
        <v>2747</v>
      </c>
      <c r="C271" s="512" t="s">
        <v>2748</v>
      </c>
      <c r="D271" s="516" t="s">
        <v>2749</v>
      </c>
      <c r="E271" s="513" t="s">
        <v>2350</v>
      </c>
      <c r="F271" s="367" t="s">
        <v>2351</v>
      </c>
      <c r="G271" s="514">
        <v>100</v>
      </c>
      <c r="H271" s="514">
        <v>100</v>
      </c>
      <c r="I271" s="515">
        <v>20</v>
      </c>
    </row>
    <row r="272" spans="1:9" s="93" customFormat="1" ht="12.75" customHeight="1">
      <c r="A272" s="367">
        <v>264</v>
      </c>
      <c r="B272" s="512" t="s">
        <v>2750</v>
      </c>
      <c r="C272" s="512" t="s">
        <v>2751</v>
      </c>
      <c r="D272" s="516" t="s">
        <v>2752</v>
      </c>
      <c r="E272" s="513" t="s">
        <v>2350</v>
      </c>
      <c r="F272" s="367" t="s">
        <v>2351</v>
      </c>
      <c r="G272" s="514">
        <v>100</v>
      </c>
      <c r="H272" s="514">
        <v>100</v>
      </c>
      <c r="I272" s="515">
        <v>20</v>
      </c>
    </row>
    <row r="273" spans="1:9" s="93" customFormat="1" ht="12.75" customHeight="1">
      <c r="A273" s="367">
        <v>265</v>
      </c>
      <c r="B273" s="512" t="s">
        <v>2753</v>
      </c>
      <c r="C273" s="512" t="s">
        <v>2754</v>
      </c>
      <c r="D273" s="516">
        <v>17001002051</v>
      </c>
      <c r="E273" s="513" t="s">
        <v>2350</v>
      </c>
      <c r="F273" s="367" t="s">
        <v>2351</v>
      </c>
      <c r="G273" s="514">
        <v>100</v>
      </c>
      <c r="H273" s="514">
        <v>100</v>
      </c>
      <c r="I273" s="515">
        <v>20</v>
      </c>
    </row>
    <row r="274" spans="1:9" s="93" customFormat="1" ht="12.75" customHeight="1">
      <c r="A274" s="367">
        <v>266</v>
      </c>
      <c r="B274" s="512" t="s">
        <v>2435</v>
      </c>
      <c r="C274" s="512" t="s">
        <v>2755</v>
      </c>
      <c r="D274" s="483" t="s">
        <v>2756</v>
      </c>
      <c r="E274" s="513" t="s">
        <v>2350</v>
      </c>
      <c r="F274" s="367" t="s">
        <v>2351</v>
      </c>
      <c r="G274" s="514">
        <v>100</v>
      </c>
      <c r="H274" s="514">
        <v>100</v>
      </c>
      <c r="I274" s="515">
        <v>20</v>
      </c>
    </row>
    <row r="275" spans="1:9" s="93" customFormat="1" ht="12.75" customHeight="1">
      <c r="A275" s="367">
        <v>267</v>
      </c>
      <c r="B275" s="512" t="s">
        <v>2757</v>
      </c>
      <c r="C275" s="512" t="s">
        <v>2758</v>
      </c>
      <c r="D275" s="516" t="s">
        <v>2759</v>
      </c>
      <c r="E275" s="513" t="s">
        <v>2350</v>
      </c>
      <c r="F275" s="367" t="s">
        <v>2351</v>
      </c>
      <c r="G275" s="514">
        <v>100</v>
      </c>
      <c r="H275" s="514">
        <v>100</v>
      </c>
      <c r="I275" s="515">
        <v>20</v>
      </c>
    </row>
    <row r="276" spans="1:9" s="93" customFormat="1" ht="12.75" customHeight="1">
      <c r="A276" s="367">
        <v>268</v>
      </c>
      <c r="B276" s="512" t="s">
        <v>2558</v>
      </c>
      <c r="C276" s="512" t="s">
        <v>2760</v>
      </c>
      <c r="D276" s="516" t="s">
        <v>2761</v>
      </c>
      <c r="E276" s="513" t="s">
        <v>2350</v>
      </c>
      <c r="F276" s="367" t="s">
        <v>2351</v>
      </c>
      <c r="G276" s="514">
        <v>100</v>
      </c>
      <c r="H276" s="514">
        <v>100</v>
      </c>
      <c r="I276" s="515">
        <v>20</v>
      </c>
    </row>
    <row r="277" spans="1:9" s="93" customFormat="1" ht="12.75" customHeight="1">
      <c r="A277" s="367">
        <v>269</v>
      </c>
      <c r="B277" s="512" t="s">
        <v>2395</v>
      </c>
      <c r="C277" s="512" t="s">
        <v>2762</v>
      </c>
      <c r="D277" s="516">
        <v>53001056691</v>
      </c>
      <c r="E277" s="513" t="s">
        <v>2350</v>
      </c>
      <c r="F277" s="367" t="s">
        <v>2351</v>
      </c>
      <c r="G277" s="514">
        <v>100</v>
      </c>
      <c r="H277" s="514">
        <v>100</v>
      </c>
      <c r="I277" s="515">
        <v>20</v>
      </c>
    </row>
    <row r="278" spans="1:9" s="93" customFormat="1" ht="12.75" customHeight="1">
      <c r="A278" s="367">
        <v>270</v>
      </c>
      <c r="B278" s="512" t="s">
        <v>2403</v>
      </c>
      <c r="C278" s="512" t="s">
        <v>2763</v>
      </c>
      <c r="D278" s="519">
        <v>31001057464</v>
      </c>
      <c r="E278" s="513" t="s">
        <v>2350</v>
      </c>
      <c r="F278" s="367" t="s">
        <v>2351</v>
      </c>
      <c r="G278" s="514">
        <v>100</v>
      </c>
      <c r="H278" s="514">
        <v>100</v>
      </c>
      <c r="I278" s="515">
        <v>20</v>
      </c>
    </row>
    <row r="279" spans="1:9" s="93" customFormat="1" ht="12.75" customHeight="1">
      <c r="A279" s="367">
        <v>271</v>
      </c>
      <c r="B279" s="512" t="s">
        <v>2764</v>
      </c>
      <c r="C279" s="512" t="s">
        <v>2765</v>
      </c>
      <c r="D279" s="516">
        <v>28901120766</v>
      </c>
      <c r="E279" s="513" t="s">
        <v>2350</v>
      </c>
      <c r="F279" s="367" t="s">
        <v>2351</v>
      </c>
      <c r="G279" s="514">
        <v>100</v>
      </c>
      <c r="H279" s="514">
        <v>100</v>
      </c>
      <c r="I279" s="515">
        <v>20</v>
      </c>
    </row>
    <row r="280" spans="1:9" s="93" customFormat="1" ht="12.75" customHeight="1">
      <c r="A280" s="367">
        <v>272</v>
      </c>
      <c r="B280" s="512" t="s">
        <v>2766</v>
      </c>
      <c r="C280" s="512" t="s">
        <v>2767</v>
      </c>
      <c r="D280" s="516" t="s">
        <v>2768</v>
      </c>
      <c r="E280" s="513" t="s">
        <v>2350</v>
      </c>
      <c r="F280" s="367" t="s">
        <v>2351</v>
      </c>
      <c r="G280" s="514">
        <v>100</v>
      </c>
      <c r="H280" s="514">
        <v>100</v>
      </c>
      <c r="I280" s="515">
        <v>20</v>
      </c>
    </row>
    <row r="281" spans="1:9" s="93" customFormat="1" ht="12.75" customHeight="1">
      <c r="A281" s="367">
        <v>273</v>
      </c>
      <c r="B281" s="512" t="s">
        <v>2469</v>
      </c>
      <c r="C281" s="512" t="s">
        <v>2769</v>
      </c>
      <c r="D281" s="516" t="s">
        <v>2770</v>
      </c>
      <c r="E281" s="513" t="s">
        <v>2350</v>
      </c>
      <c r="F281" s="367" t="s">
        <v>2351</v>
      </c>
      <c r="G281" s="514">
        <v>100</v>
      </c>
      <c r="H281" s="514">
        <v>100</v>
      </c>
      <c r="I281" s="515">
        <v>20</v>
      </c>
    </row>
    <row r="282" spans="1:9" s="93" customFormat="1" ht="12.75" customHeight="1">
      <c r="A282" s="367">
        <v>274</v>
      </c>
      <c r="B282" s="512" t="s">
        <v>2435</v>
      </c>
      <c r="C282" s="512" t="s">
        <v>2771</v>
      </c>
      <c r="D282" s="516" t="s">
        <v>2772</v>
      </c>
      <c r="E282" s="513" t="s">
        <v>2350</v>
      </c>
      <c r="F282" s="367" t="s">
        <v>2351</v>
      </c>
      <c r="G282" s="514">
        <v>100</v>
      </c>
      <c r="H282" s="514">
        <v>100</v>
      </c>
      <c r="I282" s="515">
        <v>20</v>
      </c>
    </row>
    <row r="283" spans="1:9" s="93" customFormat="1" ht="12.75" customHeight="1">
      <c r="A283" s="367">
        <v>275</v>
      </c>
      <c r="B283" s="512" t="s">
        <v>2390</v>
      </c>
      <c r="C283" s="512" t="s">
        <v>2617</v>
      </c>
      <c r="D283" s="516">
        <v>40001038021</v>
      </c>
      <c r="E283" s="513" t="s">
        <v>2350</v>
      </c>
      <c r="F283" s="367" t="s">
        <v>2351</v>
      </c>
      <c r="G283" s="514">
        <v>100</v>
      </c>
      <c r="H283" s="514">
        <v>100</v>
      </c>
      <c r="I283" s="515">
        <v>20</v>
      </c>
    </row>
    <row r="284" spans="1:9" s="93" customFormat="1" ht="12.75" customHeight="1">
      <c r="A284" s="367">
        <v>276</v>
      </c>
      <c r="B284" s="512" t="s">
        <v>2773</v>
      </c>
      <c r="C284" s="512" t="s">
        <v>2774</v>
      </c>
      <c r="D284" s="516" t="s">
        <v>2775</v>
      </c>
      <c r="E284" s="513" t="s">
        <v>2350</v>
      </c>
      <c r="F284" s="367" t="s">
        <v>2351</v>
      </c>
      <c r="G284" s="514">
        <v>100</v>
      </c>
      <c r="H284" s="514">
        <v>100</v>
      </c>
      <c r="I284" s="515">
        <v>20</v>
      </c>
    </row>
    <row r="285" spans="1:9" s="93" customFormat="1" ht="12.75" customHeight="1">
      <c r="A285" s="367">
        <v>277</v>
      </c>
      <c r="B285" s="512" t="s">
        <v>843</v>
      </c>
      <c r="C285" s="512" t="s">
        <v>2776</v>
      </c>
      <c r="D285" s="516" t="s">
        <v>2777</v>
      </c>
      <c r="E285" s="513" t="s">
        <v>2350</v>
      </c>
      <c r="F285" s="367" t="s">
        <v>2351</v>
      </c>
      <c r="G285" s="514">
        <v>100</v>
      </c>
      <c r="H285" s="514">
        <v>100</v>
      </c>
      <c r="I285" s="515">
        <v>20</v>
      </c>
    </row>
    <row r="286" spans="1:9" s="93" customFormat="1" ht="12.75" customHeight="1">
      <c r="A286" s="367">
        <v>278</v>
      </c>
      <c r="B286" s="512" t="s">
        <v>513</v>
      </c>
      <c r="C286" s="512" t="s">
        <v>2778</v>
      </c>
      <c r="D286" s="516" t="s">
        <v>2779</v>
      </c>
      <c r="E286" s="513" t="s">
        <v>2350</v>
      </c>
      <c r="F286" s="367" t="s">
        <v>2351</v>
      </c>
      <c r="G286" s="514">
        <v>100</v>
      </c>
      <c r="H286" s="514">
        <v>100</v>
      </c>
      <c r="I286" s="515">
        <v>20</v>
      </c>
    </row>
    <row r="287" spans="1:9" s="93" customFormat="1" ht="12.75" customHeight="1">
      <c r="A287" s="367">
        <v>279</v>
      </c>
      <c r="B287" s="512" t="s">
        <v>2566</v>
      </c>
      <c r="C287" s="512" t="s">
        <v>2780</v>
      </c>
      <c r="D287" s="516">
        <v>14001011626</v>
      </c>
      <c r="E287" s="513" t="s">
        <v>2350</v>
      </c>
      <c r="F287" s="367" t="s">
        <v>2351</v>
      </c>
      <c r="G287" s="514">
        <v>100</v>
      </c>
      <c r="H287" s="514">
        <v>100</v>
      </c>
      <c r="I287" s="515">
        <v>20</v>
      </c>
    </row>
    <row r="288" spans="1:9" s="93" customFormat="1" ht="12.75" customHeight="1">
      <c r="A288" s="367">
        <v>280</v>
      </c>
      <c r="B288" s="512" t="s">
        <v>2781</v>
      </c>
      <c r="C288" s="512" t="s">
        <v>2782</v>
      </c>
      <c r="D288" s="447" t="s">
        <v>2783</v>
      </c>
      <c r="E288" s="513" t="s">
        <v>2350</v>
      </c>
      <c r="F288" s="367" t="s">
        <v>2351</v>
      </c>
      <c r="G288" s="514">
        <v>100</v>
      </c>
      <c r="H288" s="514">
        <v>100</v>
      </c>
      <c r="I288" s="515">
        <v>20</v>
      </c>
    </row>
    <row r="289" spans="1:9" s="93" customFormat="1" ht="12.75" customHeight="1">
      <c r="A289" s="367">
        <v>281</v>
      </c>
      <c r="B289" s="512" t="s">
        <v>867</v>
      </c>
      <c r="C289" s="512" t="s">
        <v>2784</v>
      </c>
      <c r="D289" s="516" t="s">
        <v>2785</v>
      </c>
      <c r="E289" s="513" t="s">
        <v>2350</v>
      </c>
      <c r="F289" s="367" t="s">
        <v>2351</v>
      </c>
      <c r="G289" s="514">
        <v>100</v>
      </c>
      <c r="H289" s="514">
        <v>100</v>
      </c>
      <c r="I289" s="515">
        <v>20</v>
      </c>
    </row>
    <row r="290" spans="1:9" s="93" customFormat="1" ht="12.75" customHeight="1">
      <c r="A290" s="367">
        <v>282</v>
      </c>
      <c r="B290" s="516" t="s">
        <v>2520</v>
      </c>
      <c r="C290" s="512" t="s">
        <v>2786</v>
      </c>
      <c r="D290" s="483" t="s">
        <v>2787</v>
      </c>
      <c r="E290" s="513" t="s">
        <v>2350</v>
      </c>
      <c r="F290" s="367" t="s">
        <v>2351</v>
      </c>
      <c r="G290" s="514">
        <v>100</v>
      </c>
      <c r="H290" s="514">
        <v>100</v>
      </c>
      <c r="I290" s="515">
        <v>20</v>
      </c>
    </row>
    <row r="291" spans="1:9" s="93" customFormat="1" ht="12.75" customHeight="1">
      <c r="A291" s="367">
        <v>283</v>
      </c>
      <c r="B291" s="512" t="s">
        <v>2424</v>
      </c>
      <c r="C291" s="512" t="s">
        <v>2788</v>
      </c>
      <c r="D291" s="516">
        <v>33001021026</v>
      </c>
      <c r="E291" s="513" t="s">
        <v>2350</v>
      </c>
      <c r="F291" s="367" t="s">
        <v>2351</v>
      </c>
      <c r="G291" s="514">
        <v>100</v>
      </c>
      <c r="H291" s="514">
        <v>100</v>
      </c>
      <c r="I291" s="515">
        <v>20</v>
      </c>
    </row>
    <row r="292" spans="1:9" s="93" customFormat="1" ht="12.75" customHeight="1">
      <c r="A292" s="367">
        <v>284</v>
      </c>
      <c r="B292" s="512" t="s">
        <v>2656</v>
      </c>
      <c r="C292" s="512" t="s">
        <v>2789</v>
      </c>
      <c r="D292" s="516">
        <v>31001027057</v>
      </c>
      <c r="E292" s="513" t="s">
        <v>2350</v>
      </c>
      <c r="F292" s="367" t="s">
        <v>2351</v>
      </c>
      <c r="G292" s="514">
        <v>100</v>
      </c>
      <c r="H292" s="514">
        <v>100</v>
      </c>
      <c r="I292" s="515">
        <v>20</v>
      </c>
    </row>
    <row r="293" spans="1:9" s="93" customFormat="1" ht="12.75" customHeight="1">
      <c r="A293" s="367">
        <v>285</v>
      </c>
      <c r="B293" s="512" t="s">
        <v>2461</v>
      </c>
      <c r="C293" s="512" t="s">
        <v>2790</v>
      </c>
      <c r="D293" s="516">
        <v>24001045218</v>
      </c>
      <c r="E293" s="513" t="s">
        <v>2350</v>
      </c>
      <c r="F293" s="367" t="s">
        <v>2351</v>
      </c>
      <c r="G293" s="514">
        <v>100</v>
      </c>
      <c r="H293" s="514">
        <v>100</v>
      </c>
      <c r="I293" s="515">
        <v>20</v>
      </c>
    </row>
    <row r="294" spans="1:9" s="93" customFormat="1" ht="12.75" customHeight="1">
      <c r="A294" s="367">
        <v>286</v>
      </c>
      <c r="B294" s="512" t="s">
        <v>2791</v>
      </c>
      <c r="C294" s="512" t="s">
        <v>2792</v>
      </c>
      <c r="D294" s="516">
        <v>13001049759</v>
      </c>
      <c r="E294" s="513" t="s">
        <v>2350</v>
      </c>
      <c r="F294" s="367" t="s">
        <v>2351</v>
      </c>
      <c r="G294" s="514">
        <v>100</v>
      </c>
      <c r="H294" s="514">
        <v>100</v>
      </c>
      <c r="I294" s="515">
        <v>20</v>
      </c>
    </row>
    <row r="295" spans="1:9" s="93" customFormat="1" ht="12.75" customHeight="1">
      <c r="A295" s="367">
        <v>287</v>
      </c>
      <c r="B295" s="512" t="s">
        <v>2793</v>
      </c>
      <c r="C295" s="512" t="s">
        <v>2794</v>
      </c>
      <c r="D295" s="516" t="s">
        <v>2795</v>
      </c>
      <c r="E295" s="513" t="s">
        <v>2350</v>
      </c>
      <c r="F295" s="367" t="s">
        <v>2351</v>
      </c>
      <c r="G295" s="514">
        <v>100</v>
      </c>
      <c r="H295" s="514">
        <v>100</v>
      </c>
      <c r="I295" s="515">
        <v>20</v>
      </c>
    </row>
    <row r="296" spans="1:9" s="93" customFormat="1" ht="12.75" customHeight="1">
      <c r="A296" s="367">
        <v>288</v>
      </c>
      <c r="B296" s="512" t="s">
        <v>2469</v>
      </c>
      <c r="C296" s="512" t="s">
        <v>2796</v>
      </c>
      <c r="D296" s="516">
        <v>59004003699</v>
      </c>
      <c r="E296" s="513" t="s">
        <v>2350</v>
      </c>
      <c r="F296" s="367" t="s">
        <v>2351</v>
      </c>
      <c r="G296" s="514">
        <v>100</v>
      </c>
      <c r="H296" s="514">
        <v>100</v>
      </c>
      <c r="I296" s="515">
        <v>20</v>
      </c>
    </row>
    <row r="297" spans="1:9" s="93" customFormat="1" ht="12.75" customHeight="1">
      <c r="A297" s="367">
        <v>289</v>
      </c>
      <c r="B297" s="512" t="s">
        <v>2797</v>
      </c>
      <c r="C297" s="512" t="s">
        <v>2798</v>
      </c>
      <c r="D297" s="516" t="s">
        <v>2799</v>
      </c>
      <c r="E297" s="513" t="s">
        <v>2350</v>
      </c>
      <c r="F297" s="367" t="s">
        <v>2351</v>
      </c>
      <c r="G297" s="514">
        <v>100</v>
      </c>
      <c r="H297" s="514">
        <v>100</v>
      </c>
      <c r="I297" s="515">
        <v>20</v>
      </c>
    </row>
    <row r="298" spans="1:9" s="93" customFormat="1" ht="12.75" customHeight="1">
      <c r="A298" s="367">
        <v>290</v>
      </c>
      <c r="B298" s="512" t="s">
        <v>2800</v>
      </c>
      <c r="C298" s="512" t="s">
        <v>2801</v>
      </c>
      <c r="D298" s="516" t="s">
        <v>2802</v>
      </c>
      <c r="E298" s="513" t="s">
        <v>2350</v>
      </c>
      <c r="F298" s="367" t="s">
        <v>2351</v>
      </c>
      <c r="G298" s="514">
        <v>100</v>
      </c>
      <c r="H298" s="514">
        <v>100</v>
      </c>
      <c r="I298" s="515">
        <v>20</v>
      </c>
    </row>
    <row r="299" spans="1:9" s="93" customFormat="1" ht="12.75" customHeight="1">
      <c r="A299" s="367">
        <v>291</v>
      </c>
      <c r="B299" s="512" t="s">
        <v>837</v>
      </c>
      <c r="C299" s="512" t="s">
        <v>2803</v>
      </c>
      <c r="D299" s="516" t="s">
        <v>2804</v>
      </c>
      <c r="E299" s="513" t="s">
        <v>2350</v>
      </c>
      <c r="F299" s="367" t="s">
        <v>2351</v>
      </c>
      <c r="G299" s="514">
        <v>100</v>
      </c>
      <c r="H299" s="514">
        <v>100</v>
      </c>
      <c r="I299" s="515">
        <v>20</v>
      </c>
    </row>
    <row r="300" spans="1:9" s="93" customFormat="1" ht="12.75" customHeight="1">
      <c r="A300" s="367">
        <v>292</v>
      </c>
      <c r="B300" s="512" t="s">
        <v>2400</v>
      </c>
      <c r="C300" s="512" t="s">
        <v>2805</v>
      </c>
      <c r="D300" s="516" t="s">
        <v>2806</v>
      </c>
      <c r="E300" s="513" t="s">
        <v>2350</v>
      </c>
      <c r="F300" s="367" t="s">
        <v>2351</v>
      </c>
      <c r="G300" s="514">
        <v>100</v>
      </c>
      <c r="H300" s="514">
        <v>100</v>
      </c>
      <c r="I300" s="515">
        <v>20</v>
      </c>
    </row>
    <row r="301" spans="1:9" s="93" customFormat="1" ht="12.75" customHeight="1">
      <c r="A301" s="367">
        <v>293</v>
      </c>
      <c r="B301" s="512" t="s">
        <v>2807</v>
      </c>
      <c r="C301" s="512" t="s">
        <v>2808</v>
      </c>
      <c r="D301" s="516" t="s">
        <v>2809</v>
      </c>
      <c r="E301" s="513" t="s">
        <v>2350</v>
      </c>
      <c r="F301" s="367" t="s">
        <v>2351</v>
      </c>
      <c r="G301" s="514">
        <v>100</v>
      </c>
      <c r="H301" s="514">
        <v>100</v>
      </c>
      <c r="I301" s="515">
        <v>20</v>
      </c>
    </row>
    <row r="302" spans="1:9" s="93" customFormat="1" ht="12.75" customHeight="1">
      <c r="A302" s="367">
        <v>294</v>
      </c>
      <c r="B302" s="512" t="s">
        <v>2405</v>
      </c>
      <c r="C302" s="512" t="s">
        <v>2810</v>
      </c>
      <c r="D302" s="516">
        <v>41001013203</v>
      </c>
      <c r="E302" s="513" t="s">
        <v>2350</v>
      </c>
      <c r="F302" s="367" t="s">
        <v>2351</v>
      </c>
      <c r="G302" s="514">
        <v>100</v>
      </c>
      <c r="H302" s="514">
        <v>100</v>
      </c>
      <c r="I302" s="515">
        <v>20</v>
      </c>
    </row>
    <row r="303" spans="1:9" s="93" customFormat="1" ht="12.75" customHeight="1">
      <c r="A303" s="367">
        <v>295</v>
      </c>
      <c r="B303" s="512" t="s">
        <v>676</v>
      </c>
      <c r="C303" s="512" t="s">
        <v>2811</v>
      </c>
      <c r="D303" s="447" t="s">
        <v>2812</v>
      </c>
      <c r="E303" s="513" t="s">
        <v>2350</v>
      </c>
      <c r="F303" s="367" t="s">
        <v>2351</v>
      </c>
      <c r="G303" s="514">
        <v>100</v>
      </c>
      <c r="H303" s="514">
        <v>100</v>
      </c>
      <c r="I303" s="515">
        <v>20</v>
      </c>
    </row>
    <row r="304" spans="1:9" s="93" customFormat="1" ht="12.75" customHeight="1">
      <c r="A304" s="367">
        <v>296</v>
      </c>
      <c r="B304" s="512" t="s">
        <v>2405</v>
      </c>
      <c r="C304" s="512" t="s">
        <v>2813</v>
      </c>
      <c r="D304" s="516" t="s">
        <v>1041</v>
      </c>
      <c r="E304" s="513" t="s">
        <v>2350</v>
      </c>
      <c r="F304" s="367" t="s">
        <v>2351</v>
      </c>
      <c r="G304" s="514">
        <v>150</v>
      </c>
      <c r="H304" s="514">
        <v>150</v>
      </c>
      <c r="I304" s="515">
        <v>30</v>
      </c>
    </row>
    <row r="305" spans="1:9" s="93" customFormat="1" ht="12.75" customHeight="1">
      <c r="A305" s="367">
        <v>297</v>
      </c>
      <c r="B305" s="512" t="s">
        <v>2766</v>
      </c>
      <c r="C305" s="512" t="s">
        <v>2814</v>
      </c>
      <c r="D305" s="516" t="s">
        <v>2815</v>
      </c>
      <c r="E305" s="513" t="s">
        <v>2350</v>
      </c>
      <c r="F305" s="367" t="s">
        <v>2351</v>
      </c>
      <c r="G305" s="514">
        <v>100</v>
      </c>
      <c r="H305" s="514">
        <v>100</v>
      </c>
      <c r="I305" s="515">
        <v>20</v>
      </c>
    </row>
    <row r="306" spans="1:9" s="93" customFormat="1" ht="12.75" customHeight="1">
      <c r="A306" s="367">
        <v>298</v>
      </c>
      <c r="B306" s="512" t="s">
        <v>676</v>
      </c>
      <c r="C306" s="512" t="s">
        <v>2816</v>
      </c>
      <c r="D306" s="516">
        <v>11001029803</v>
      </c>
      <c r="E306" s="513" t="s">
        <v>2350</v>
      </c>
      <c r="F306" s="367" t="s">
        <v>2351</v>
      </c>
      <c r="G306" s="514">
        <v>100</v>
      </c>
      <c r="H306" s="514">
        <v>100</v>
      </c>
      <c r="I306" s="515">
        <v>20</v>
      </c>
    </row>
    <row r="307" spans="1:9" s="93" customFormat="1" ht="12.75" customHeight="1">
      <c r="A307" s="367">
        <v>299</v>
      </c>
      <c r="B307" s="512" t="s">
        <v>2817</v>
      </c>
      <c r="C307" s="512" t="s">
        <v>2818</v>
      </c>
      <c r="D307" s="516">
        <v>54001019227</v>
      </c>
      <c r="E307" s="513" t="s">
        <v>2350</v>
      </c>
      <c r="F307" s="367" t="s">
        <v>2351</v>
      </c>
      <c r="G307" s="514">
        <v>100</v>
      </c>
      <c r="H307" s="514">
        <v>100</v>
      </c>
      <c r="I307" s="515">
        <v>20</v>
      </c>
    </row>
    <row r="308" spans="1:9" s="93" customFormat="1" ht="12.75" customHeight="1">
      <c r="A308" s="367">
        <v>300</v>
      </c>
      <c r="B308" s="512" t="s">
        <v>2424</v>
      </c>
      <c r="C308" s="512" t="s">
        <v>2819</v>
      </c>
      <c r="D308" s="516">
        <v>11001026538</v>
      </c>
      <c r="E308" s="513" t="s">
        <v>2350</v>
      </c>
      <c r="F308" s="367" t="s">
        <v>2351</v>
      </c>
      <c r="G308" s="514">
        <v>100</v>
      </c>
      <c r="H308" s="514">
        <v>100</v>
      </c>
      <c r="I308" s="515">
        <v>20</v>
      </c>
    </row>
    <row r="309" spans="1:9" s="93" customFormat="1" ht="12.75" customHeight="1">
      <c r="A309" s="367">
        <v>301</v>
      </c>
      <c r="B309" s="512" t="s">
        <v>676</v>
      </c>
      <c r="C309" s="512" t="s">
        <v>2820</v>
      </c>
      <c r="D309" s="516">
        <v>11001032021</v>
      </c>
      <c r="E309" s="513" t="s">
        <v>2350</v>
      </c>
      <c r="F309" s="367" t="s">
        <v>2351</v>
      </c>
      <c r="G309" s="514">
        <v>100</v>
      </c>
      <c r="H309" s="514">
        <v>100</v>
      </c>
      <c r="I309" s="515">
        <v>20</v>
      </c>
    </row>
    <row r="310" spans="1:9" s="93" customFormat="1" ht="12.75" customHeight="1">
      <c r="A310" s="367">
        <v>302</v>
      </c>
      <c r="B310" s="512" t="s">
        <v>2821</v>
      </c>
      <c r="C310" s="512" t="s">
        <v>2822</v>
      </c>
      <c r="D310" s="516">
        <v>11001030576</v>
      </c>
      <c r="E310" s="513" t="s">
        <v>2350</v>
      </c>
      <c r="F310" s="367" t="s">
        <v>2351</v>
      </c>
      <c r="G310" s="514">
        <v>100</v>
      </c>
      <c r="H310" s="514">
        <v>100</v>
      </c>
      <c r="I310" s="515">
        <v>20</v>
      </c>
    </row>
    <row r="311" spans="1:9" s="93" customFormat="1" ht="12.75" customHeight="1">
      <c r="A311" s="367">
        <v>303</v>
      </c>
      <c r="B311" s="512" t="s">
        <v>513</v>
      </c>
      <c r="C311" s="512" t="s">
        <v>2823</v>
      </c>
      <c r="D311" s="516">
        <v>11001028702</v>
      </c>
      <c r="E311" s="513" t="s">
        <v>2350</v>
      </c>
      <c r="F311" s="367" t="s">
        <v>2351</v>
      </c>
      <c r="G311" s="514">
        <v>100</v>
      </c>
      <c r="H311" s="514">
        <v>100</v>
      </c>
      <c r="I311" s="515">
        <v>20</v>
      </c>
    </row>
    <row r="312" spans="1:9" s="93" customFormat="1" ht="12.75" customHeight="1">
      <c r="A312" s="367">
        <v>304</v>
      </c>
      <c r="B312" s="512" t="s">
        <v>2824</v>
      </c>
      <c r="C312" s="512" t="s">
        <v>2625</v>
      </c>
      <c r="D312" s="516">
        <v>11001019207</v>
      </c>
      <c r="E312" s="513" t="s">
        <v>2350</v>
      </c>
      <c r="F312" s="367" t="s">
        <v>2351</v>
      </c>
      <c r="G312" s="514">
        <v>100</v>
      </c>
      <c r="H312" s="514">
        <v>100</v>
      </c>
      <c r="I312" s="515">
        <v>20</v>
      </c>
    </row>
    <row r="313" spans="1:9" s="93" customFormat="1" ht="12.75" customHeight="1">
      <c r="A313" s="367">
        <v>305</v>
      </c>
      <c r="B313" s="512" t="s">
        <v>674</v>
      </c>
      <c r="C313" s="512" t="s">
        <v>2825</v>
      </c>
      <c r="D313" s="516">
        <v>11001006484</v>
      </c>
      <c r="E313" s="513" t="s">
        <v>2350</v>
      </c>
      <c r="F313" s="367" t="s">
        <v>2351</v>
      </c>
      <c r="G313" s="514">
        <v>100</v>
      </c>
      <c r="H313" s="514">
        <v>100</v>
      </c>
      <c r="I313" s="515">
        <v>20</v>
      </c>
    </row>
    <row r="314" spans="1:9" s="93" customFormat="1" ht="12.75" customHeight="1">
      <c r="A314" s="367">
        <v>306</v>
      </c>
      <c r="B314" s="512" t="s">
        <v>2826</v>
      </c>
      <c r="C314" s="512" t="s">
        <v>2827</v>
      </c>
      <c r="D314" s="516">
        <v>11001019003</v>
      </c>
      <c r="E314" s="513" t="s">
        <v>2350</v>
      </c>
      <c r="F314" s="367" t="s">
        <v>2351</v>
      </c>
      <c r="G314" s="514">
        <v>100</v>
      </c>
      <c r="H314" s="514">
        <v>100</v>
      </c>
      <c r="I314" s="515">
        <v>20</v>
      </c>
    </row>
    <row r="315" spans="1:9" s="93" customFormat="1" ht="12.75" customHeight="1">
      <c r="A315" s="367">
        <v>307</v>
      </c>
      <c r="B315" s="512" t="s">
        <v>2793</v>
      </c>
      <c r="C315" s="512" t="s">
        <v>2828</v>
      </c>
      <c r="D315" s="516">
        <v>11001029959</v>
      </c>
      <c r="E315" s="513" t="s">
        <v>2350</v>
      </c>
      <c r="F315" s="367" t="s">
        <v>2351</v>
      </c>
      <c r="G315" s="514">
        <v>100</v>
      </c>
      <c r="H315" s="514">
        <v>100</v>
      </c>
      <c r="I315" s="515">
        <v>20</v>
      </c>
    </row>
    <row r="316" spans="1:9" s="93" customFormat="1" ht="12.75" customHeight="1">
      <c r="A316" s="367">
        <v>308</v>
      </c>
      <c r="B316" s="512" t="s">
        <v>2829</v>
      </c>
      <c r="C316" s="512" t="s">
        <v>2830</v>
      </c>
      <c r="D316" s="516">
        <v>11001029686</v>
      </c>
      <c r="E316" s="513" t="s">
        <v>2350</v>
      </c>
      <c r="F316" s="367" t="s">
        <v>2351</v>
      </c>
      <c r="G316" s="514">
        <v>100</v>
      </c>
      <c r="H316" s="514">
        <v>100</v>
      </c>
      <c r="I316" s="515">
        <v>20</v>
      </c>
    </row>
    <row r="317" spans="1:9" s="93" customFormat="1" ht="12.75" customHeight="1">
      <c r="A317" s="367">
        <v>309</v>
      </c>
      <c r="B317" s="512" t="s">
        <v>2375</v>
      </c>
      <c r="C317" s="512" t="s">
        <v>2831</v>
      </c>
      <c r="D317" s="516">
        <v>11001014162</v>
      </c>
      <c r="E317" s="513" t="s">
        <v>2350</v>
      </c>
      <c r="F317" s="367" t="s">
        <v>2351</v>
      </c>
      <c r="G317" s="514">
        <v>100</v>
      </c>
      <c r="H317" s="514">
        <v>100</v>
      </c>
      <c r="I317" s="515">
        <v>20</v>
      </c>
    </row>
    <row r="318" spans="1:9" s="93" customFormat="1" ht="12.75" customHeight="1">
      <c r="A318" s="367">
        <v>310</v>
      </c>
      <c r="B318" s="512" t="s">
        <v>877</v>
      </c>
      <c r="C318" s="512" t="s">
        <v>2832</v>
      </c>
      <c r="D318" s="516">
        <v>11001010943</v>
      </c>
      <c r="E318" s="513" t="s">
        <v>2350</v>
      </c>
      <c r="F318" s="367" t="s">
        <v>2351</v>
      </c>
      <c r="G318" s="514">
        <v>100</v>
      </c>
      <c r="H318" s="514">
        <v>100</v>
      </c>
      <c r="I318" s="515">
        <v>20</v>
      </c>
    </row>
    <row r="319" spans="1:9" s="93" customFormat="1" ht="12.75" customHeight="1">
      <c r="A319" s="367">
        <v>311</v>
      </c>
      <c r="B319" s="512" t="s">
        <v>2833</v>
      </c>
      <c r="C319" s="512" t="s">
        <v>2827</v>
      </c>
      <c r="D319" s="516">
        <v>11001027609</v>
      </c>
      <c r="E319" s="513" t="s">
        <v>2350</v>
      </c>
      <c r="F319" s="367" t="s">
        <v>2351</v>
      </c>
      <c r="G319" s="514">
        <v>100</v>
      </c>
      <c r="H319" s="514">
        <v>100</v>
      </c>
      <c r="I319" s="515">
        <v>20</v>
      </c>
    </row>
    <row r="320" spans="1:9" s="93" customFormat="1" ht="12.75" customHeight="1">
      <c r="A320" s="367">
        <v>312</v>
      </c>
      <c r="B320" s="518" t="s">
        <v>2834</v>
      </c>
      <c r="C320" s="518" t="s">
        <v>591</v>
      </c>
      <c r="D320" s="447" t="s">
        <v>2835</v>
      </c>
      <c r="E320" s="513" t="s">
        <v>2350</v>
      </c>
      <c r="F320" s="367" t="s">
        <v>2351</v>
      </c>
      <c r="G320" s="514">
        <v>150</v>
      </c>
      <c r="H320" s="514">
        <v>150</v>
      </c>
      <c r="I320" s="515">
        <v>30</v>
      </c>
    </row>
    <row r="321" spans="1:9" s="93" customFormat="1" ht="12.75" customHeight="1">
      <c r="A321" s="367">
        <v>313</v>
      </c>
      <c r="B321" s="512" t="s">
        <v>2824</v>
      </c>
      <c r="C321" s="512" t="s">
        <v>2836</v>
      </c>
      <c r="D321" s="447" t="s">
        <v>2837</v>
      </c>
      <c r="E321" s="513" t="s">
        <v>2350</v>
      </c>
      <c r="F321" s="367" t="s">
        <v>2351</v>
      </c>
      <c r="G321" s="514">
        <v>100</v>
      </c>
      <c r="H321" s="514">
        <v>100</v>
      </c>
      <c r="I321" s="515">
        <v>20</v>
      </c>
    </row>
    <row r="322" spans="1:9" s="93" customFormat="1" ht="12.75" customHeight="1">
      <c r="A322" s="367">
        <v>314</v>
      </c>
      <c r="B322" s="512" t="s">
        <v>2838</v>
      </c>
      <c r="C322" s="512" t="s">
        <v>2839</v>
      </c>
      <c r="D322" s="447" t="s">
        <v>2840</v>
      </c>
      <c r="E322" s="513" t="s">
        <v>2350</v>
      </c>
      <c r="F322" s="367" t="s">
        <v>2351</v>
      </c>
      <c r="G322" s="514">
        <v>100</v>
      </c>
      <c r="H322" s="514">
        <v>100</v>
      </c>
      <c r="I322" s="515">
        <v>20</v>
      </c>
    </row>
    <row r="323" spans="1:9" s="93" customFormat="1" ht="12.75" customHeight="1">
      <c r="A323" s="367">
        <v>315</v>
      </c>
      <c r="B323" s="512" t="s">
        <v>513</v>
      </c>
      <c r="C323" s="512" t="s">
        <v>2702</v>
      </c>
      <c r="D323" s="516">
        <v>42001038750</v>
      </c>
      <c r="E323" s="513" t="s">
        <v>2350</v>
      </c>
      <c r="F323" s="367" t="s">
        <v>2351</v>
      </c>
      <c r="G323" s="514">
        <v>100</v>
      </c>
      <c r="H323" s="514">
        <v>100</v>
      </c>
      <c r="I323" s="515">
        <v>20</v>
      </c>
    </row>
    <row r="324" spans="1:9" s="93" customFormat="1" ht="12.75" customHeight="1">
      <c r="A324" s="367">
        <v>316</v>
      </c>
      <c r="B324" s="512" t="s">
        <v>2421</v>
      </c>
      <c r="C324" s="512" t="s">
        <v>2841</v>
      </c>
      <c r="D324" s="447" t="s">
        <v>2842</v>
      </c>
      <c r="E324" s="513" t="s">
        <v>2350</v>
      </c>
      <c r="F324" s="367" t="s">
        <v>2351</v>
      </c>
      <c r="G324" s="514">
        <v>100</v>
      </c>
      <c r="H324" s="514">
        <v>100</v>
      </c>
      <c r="I324" s="515">
        <v>20</v>
      </c>
    </row>
    <row r="325" spans="1:9" s="93" customFormat="1" ht="12.75" customHeight="1">
      <c r="A325" s="367">
        <v>317</v>
      </c>
      <c r="B325" s="512" t="s">
        <v>2843</v>
      </c>
      <c r="C325" s="512" t="s">
        <v>2844</v>
      </c>
      <c r="D325" s="447" t="s">
        <v>2845</v>
      </c>
      <c r="E325" s="513" t="s">
        <v>2350</v>
      </c>
      <c r="F325" s="367" t="s">
        <v>2351</v>
      </c>
      <c r="G325" s="514">
        <v>100</v>
      </c>
      <c r="H325" s="514">
        <v>100</v>
      </c>
      <c r="I325" s="515">
        <v>20</v>
      </c>
    </row>
    <row r="326" spans="1:9" s="93" customFormat="1" ht="12.75" customHeight="1">
      <c r="A326" s="367">
        <v>318</v>
      </c>
      <c r="B326" s="512" t="s">
        <v>587</v>
      </c>
      <c r="C326" s="512" t="s">
        <v>2846</v>
      </c>
      <c r="D326" s="516">
        <v>62006061809</v>
      </c>
      <c r="E326" s="513" t="s">
        <v>2350</v>
      </c>
      <c r="F326" s="367" t="s">
        <v>2351</v>
      </c>
      <c r="G326" s="514">
        <v>100</v>
      </c>
      <c r="H326" s="514">
        <v>100</v>
      </c>
      <c r="I326" s="515">
        <v>20</v>
      </c>
    </row>
    <row r="327" spans="1:9" s="93" customFormat="1" ht="12.75" customHeight="1">
      <c r="A327" s="367">
        <v>319</v>
      </c>
      <c r="B327" s="512" t="s">
        <v>2538</v>
      </c>
      <c r="C327" s="512" t="s">
        <v>2847</v>
      </c>
      <c r="D327" s="447" t="s">
        <v>2848</v>
      </c>
      <c r="E327" s="513" t="s">
        <v>2350</v>
      </c>
      <c r="F327" s="367" t="s">
        <v>2351</v>
      </c>
      <c r="G327" s="514">
        <v>100</v>
      </c>
      <c r="H327" s="514">
        <v>100</v>
      </c>
      <c r="I327" s="515">
        <v>20</v>
      </c>
    </row>
    <row r="328" spans="1:9" s="93" customFormat="1" ht="12.75" customHeight="1">
      <c r="A328" s="367">
        <v>320</v>
      </c>
      <c r="B328" s="512" t="s">
        <v>2392</v>
      </c>
      <c r="C328" s="512" t="s">
        <v>2849</v>
      </c>
      <c r="D328" s="447" t="s">
        <v>2850</v>
      </c>
      <c r="E328" s="513" t="s">
        <v>2350</v>
      </c>
      <c r="F328" s="367" t="s">
        <v>2351</v>
      </c>
      <c r="G328" s="514">
        <v>100</v>
      </c>
      <c r="H328" s="514">
        <v>100</v>
      </c>
      <c r="I328" s="515">
        <v>20</v>
      </c>
    </row>
    <row r="329" spans="1:9" s="93" customFormat="1" ht="12.75" customHeight="1">
      <c r="A329" s="367">
        <v>321</v>
      </c>
      <c r="B329" s="512" t="s">
        <v>671</v>
      </c>
      <c r="C329" s="512" t="s">
        <v>2851</v>
      </c>
      <c r="D329" s="447" t="s">
        <v>2852</v>
      </c>
      <c r="E329" s="513" t="s">
        <v>2350</v>
      </c>
      <c r="F329" s="367" t="s">
        <v>2351</v>
      </c>
      <c r="G329" s="514">
        <v>100</v>
      </c>
      <c r="H329" s="514">
        <v>100</v>
      </c>
      <c r="I329" s="515">
        <v>20</v>
      </c>
    </row>
    <row r="330" spans="1:9" s="93" customFormat="1" ht="12.75" customHeight="1">
      <c r="A330" s="367">
        <v>322</v>
      </c>
      <c r="B330" s="512" t="s">
        <v>587</v>
      </c>
      <c r="C330" s="512" t="s">
        <v>2853</v>
      </c>
      <c r="D330" s="516">
        <v>37001056148</v>
      </c>
      <c r="E330" s="513" t="s">
        <v>2350</v>
      </c>
      <c r="F330" s="367" t="s">
        <v>2351</v>
      </c>
      <c r="G330" s="514">
        <v>100</v>
      </c>
      <c r="H330" s="514">
        <v>100</v>
      </c>
      <c r="I330" s="515">
        <v>20</v>
      </c>
    </row>
    <row r="331" spans="1:9" s="93" customFormat="1" ht="12.75" customHeight="1">
      <c r="A331" s="367">
        <v>323</v>
      </c>
      <c r="B331" s="512" t="s">
        <v>2854</v>
      </c>
      <c r="C331" s="512" t="s">
        <v>2855</v>
      </c>
      <c r="D331" s="447" t="s">
        <v>2856</v>
      </c>
      <c r="E331" s="513" t="s">
        <v>2350</v>
      </c>
      <c r="F331" s="367" t="s">
        <v>2351</v>
      </c>
      <c r="G331" s="514">
        <v>100</v>
      </c>
      <c r="H331" s="514">
        <v>100</v>
      </c>
      <c r="I331" s="515">
        <v>20</v>
      </c>
    </row>
    <row r="332" spans="1:9" s="93" customFormat="1" ht="12.75" customHeight="1">
      <c r="A332" s="367">
        <v>324</v>
      </c>
      <c r="B332" s="512" t="s">
        <v>837</v>
      </c>
      <c r="C332" s="512" t="s">
        <v>2857</v>
      </c>
      <c r="D332" s="447" t="s">
        <v>2858</v>
      </c>
      <c r="E332" s="513" t="s">
        <v>2350</v>
      </c>
      <c r="F332" s="367" t="s">
        <v>2351</v>
      </c>
      <c r="G332" s="514">
        <v>100</v>
      </c>
      <c r="H332" s="514">
        <v>100</v>
      </c>
      <c r="I332" s="515">
        <v>20</v>
      </c>
    </row>
    <row r="333" spans="1:9" s="93" customFormat="1" ht="12.75" customHeight="1">
      <c r="A333" s="367">
        <v>325</v>
      </c>
      <c r="B333" s="512" t="s">
        <v>2390</v>
      </c>
      <c r="C333" s="512" t="s">
        <v>2851</v>
      </c>
      <c r="D333" s="516">
        <v>62007017196</v>
      </c>
      <c r="E333" s="513" t="s">
        <v>2350</v>
      </c>
      <c r="F333" s="367" t="s">
        <v>2351</v>
      </c>
      <c r="G333" s="514">
        <v>100</v>
      </c>
      <c r="H333" s="514">
        <v>100</v>
      </c>
      <c r="I333" s="515">
        <v>20</v>
      </c>
    </row>
    <row r="334" spans="1:9" s="93" customFormat="1" ht="12.75" customHeight="1">
      <c r="A334" s="367">
        <v>326</v>
      </c>
      <c r="B334" s="512" t="s">
        <v>2490</v>
      </c>
      <c r="C334" s="512" t="s">
        <v>2859</v>
      </c>
      <c r="D334" s="447" t="s">
        <v>2860</v>
      </c>
      <c r="E334" s="513" t="s">
        <v>2350</v>
      </c>
      <c r="F334" s="367" t="s">
        <v>2351</v>
      </c>
      <c r="G334" s="514">
        <v>100</v>
      </c>
      <c r="H334" s="514">
        <v>100</v>
      </c>
      <c r="I334" s="515">
        <v>20</v>
      </c>
    </row>
    <row r="335" spans="1:9" s="93" customFormat="1" ht="12.75" customHeight="1">
      <c r="A335" s="367">
        <v>327</v>
      </c>
      <c r="B335" s="512" t="s">
        <v>858</v>
      </c>
      <c r="C335" s="512" t="s">
        <v>2861</v>
      </c>
      <c r="D335" s="516">
        <v>29001017353</v>
      </c>
      <c r="E335" s="513" t="s">
        <v>2350</v>
      </c>
      <c r="F335" s="367" t="s">
        <v>2351</v>
      </c>
      <c r="G335" s="514">
        <v>100</v>
      </c>
      <c r="H335" s="514">
        <v>100</v>
      </c>
      <c r="I335" s="515">
        <v>20</v>
      </c>
    </row>
    <row r="336" spans="1:9" s="93" customFormat="1" ht="12.75" customHeight="1">
      <c r="A336" s="367">
        <v>328</v>
      </c>
      <c r="B336" s="512" t="s">
        <v>2807</v>
      </c>
      <c r="C336" s="512" t="s">
        <v>2862</v>
      </c>
      <c r="D336" s="447" t="s">
        <v>2863</v>
      </c>
      <c r="E336" s="513" t="s">
        <v>2350</v>
      </c>
      <c r="F336" s="367" t="s">
        <v>2351</v>
      </c>
      <c r="G336" s="514">
        <v>100</v>
      </c>
      <c r="H336" s="514">
        <v>100</v>
      </c>
      <c r="I336" s="515">
        <v>20</v>
      </c>
    </row>
    <row r="337" spans="1:9" s="93" customFormat="1" ht="12.75" customHeight="1">
      <c r="A337" s="367">
        <v>329</v>
      </c>
      <c r="B337" s="512" t="s">
        <v>2390</v>
      </c>
      <c r="C337" s="512" t="s">
        <v>2864</v>
      </c>
      <c r="D337" s="447" t="s">
        <v>2865</v>
      </c>
      <c r="E337" s="513" t="s">
        <v>2350</v>
      </c>
      <c r="F337" s="367" t="s">
        <v>2351</v>
      </c>
      <c r="G337" s="514">
        <v>100</v>
      </c>
      <c r="H337" s="514">
        <v>100</v>
      </c>
      <c r="I337" s="515">
        <v>20</v>
      </c>
    </row>
    <row r="338" spans="1:9" s="93" customFormat="1" ht="12.75" customHeight="1">
      <c r="A338" s="367">
        <v>330</v>
      </c>
      <c r="B338" s="512" t="s">
        <v>2630</v>
      </c>
      <c r="C338" s="512" t="s">
        <v>2866</v>
      </c>
      <c r="D338" s="447" t="s">
        <v>2867</v>
      </c>
      <c r="E338" s="513" t="s">
        <v>2350</v>
      </c>
      <c r="F338" s="367" t="s">
        <v>2351</v>
      </c>
      <c r="G338" s="514">
        <v>100</v>
      </c>
      <c r="H338" s="514">
        <v>100</v>
      </c>
      <c r="I338" s="515">
        <v>20</v>
      </c>
    </row>
    <row r="339" spans="1:9" s="93" customFormat="1" ht="12.75" customHeight="1">
      <c r="A339" s="367">
        <v>331</v>
      </c>
      <c r="B339" s="512" t="s">
        <v>2868</v>
      </c>
      <c r="C339" s="512" t="s">
        <v>2869</v>
      </c>
      <c r="D339" s="516">
        <v>33001078473</v>
      </c>
      <c r="E339" s="513" t="s">
        <v>2350</v>
      </c>
      <c r="F339" s="367" t="s">
        <v>2351</v>
      </c>
      <c r="G339" s="514">
        <v>100</v>
      </c>
      <c r="H339" s="514">
        <v>100</v>
      </c>
      <c r="I339" s="515">
        <v>20</v>
      </c>
    </row>
    <row r="340" spans="1:9" s="93" customFormat="1" ht="12.75" customHeight="1">
      <c r="A340" s="367">
        <v>332</v>
      </c>
      <c r="B340" s="512" t="s">
        <v>2870</v>
      </c>
      <c r="C340" s="512" t="s">
        <v>2871</v>
      </c>
      <c r="D340" s="447" t="s">
        <v>2872</v>
      </c>
      <c r="E340" s="513" t="s">
        <v>2350</v>
      </c>
      <c r="F340" s="367" t="s">
        <v>2351</v>
      </c>
      <c r="G340" s="514">
        <v>100</v>
      </c>
      <c r="H340" s="514">
        <v>100</v>
      </c>
      <c r="I340" s="515">
        <v>20</v>
      </c>
    </row>
    <row r="341" spans="1:9" s="93" customFormat="1" ht="12.75" customHeight="1">
      <c r="A341" s="367">
        <v>333</v>
      </c>
      <c r="B341" s="512" t="s">
        <v>874</v>
      </c>
      <c r="C341" s="512" t="s">
        <v>899</v>
      </c>
      <c r="D341" s="447" t="s">
        <v>2873</v>
      </c>
      <c r="E341" s="513" t="s">
        <v>2350</v>
      </c>
      <c r="F341" s="367" t="s">
        <v>2351</v>
      </c>
      <c r="G341" s="514">
        <v>100</v>
      </c>
      <c r="H341" s="514">
        <v>100</v>
      </c>
      <c r="I341" s="515">
        <v>20</v>
      </c>
    </row>
    <row r="342" spans="1:9" s="93" customFormat="1" ht="12.75" customHeight="1">
      <c r="A342" s="367">
        <v>334</v>
      </c>
      <c r="B342" s="512" t="s">
        <v>2824</v>
      </c>
      <c r="C342" s="512" t="s">
        <v>2874</v>
      </c>
      <c r="D342" s="447" t="s">
        <v>2875</v>
      </c>
      <c r="E342" s="513" t="s">
        <v>2350</v>
      </c>
      <c r="F342" s="367" t="s">
        <v>2351</v>
      </c>
      <c r="G342" s="514">
        <v>100</v>
      </c>
      <c r="H342" s="514">
        <v>100</v>
      </c>
      <c r="I342" s="515">
        <v>20</v>
      </c>
    </row>
    <row r="343" spans="1:9" s="93" customFormat="1" ht="12.75" customHeight="1">
      <c r="A343" s="367">
        <v>335</v>
      </c>
      <c r="B343" s="512" t="s">
        <v>2876</v>
      </c>
      <c r="C343" s="512" t="s">
        <v>2877</v>
      </c>
      <c r="D343" s="447" t="s">
        <v>2878</v>
      </c>
      <c r="E343" s="513" t="s">
        <v>2350</v>
      </c>
      <c r="F343" s="367" t="s">
        <v>2351</v>
      </c>
      <c r="G343" s="514">
        <v>100</v>
      </c>
      <c r="H343" s="514">
        <v>100</v>
      </c>
      <c r="I343" s="515">
        <v>20</v>
      </c>
    </row>
    <row r="344" spans="1:9" s="93" customFormat="1" ht="12.75" customHeight="1">
      <c r="A344" s="367">
        <v>336</v>
      </c>
      <c r="B344" s="512" t="s">
        <v>843</v>
      </c>
      <c r="C344" s="512" t="s">
        <v>2879</v>
      </c>
      <c r="D344" s="447" t="s">
        <v>2880</v>
      </c>
      <c r="E344" s="513" t="s">
        <v>2350</v>
      </c>
      <c r="F344" s="367" t="s">
        <v>2351</v>
      </c>
      <c r="G344" s="514">
        <v>100</v>
      </c>
      <c r="H344" s="514">
        <v>100</v>
      </c>
      <c r="I344" s="515">
        <v>20</v>
      </c>
    </row>
    <row r="345" spans="1:9" s="93" customFormat="1" ht="12.75" customHeight="1">
      <c r="A345" s="367">
        <v>337</v>
      </c>
      <c r="B345" s="512" t="s">
        <v>2699</v>
      </c>
      <c r="C345" s="512" t="s">
        <v>2881</v>
      </c>
      <c r="D345" s="516">
        <v>31001015710</v>
      </c>
      <c r="E345" s="513" t="s">
        <v>2350</v>
      </c>
      <c r="F345" s="367" t="s">
        <v>2351</v>
      </c>
      <c r="G345" s="514">
        <v>100</v>
      </c>
      <c r="H345" s="514">
        <v>100</v>
      </c>
      <c r="I345" s="515">
        <v>20</v>
      </c>
    </row>
    <row r="346" spans="1:9" s="93" customFormat="1" ht="12.75" customHeight="1">
      <c r="A346" s="367">
        <v>338</v>
      </c>
      <c r="B346" s="512" t="s">
        <v>2882</v>
      </c>
      <c r="C346" s="512" t="s">
        <v>2591</v>
      </c>
      <c r="D346" s="447" t="s">
        <v>2883</v>
      </c>
      <c r="E346" s="513" t="s">
        <v>2350</v>
      </c>
      <c r="F346" s="367" t="s">
        <v>2351</v>
      </c>
      <c r="G346" s="514">
        <v>100</v>
      </c>
      <c r="H346" s="514">
        <v>100</v>
      </c>
      <c r="I346" s="515">
        <v>20</v>
      </c>
    </row>
    <row r="347" spans="1:9" s="93" customFormat="1" ht="12.75" customHeight="1">
      <c r="A347" s="367">
        <v>339</v>
      </c>
      <c r="B347" s="512" t="s">
        <v>837</v>
      </c>
      <c r="C347" s="512" t="s">
        <v>2884</v>
      </c>
      <c r="D347" s="516">
        <v>45001036378</v>
      </c>
      <c r="E347" s="513" t="s">
        <v>2350</v>
      </c>
      <c r="F347" s="367" t="s">
        <v>2351</v>
      </c>
      <c r="G347" s="514">
        <v>100</v>
      </c>
      <c r="H347" s="514">
        <v>100</v>
      </c>
      <c r="I347" s="515">
        <v>20</v>
      </c>
    </row>
    <row r="348" spans="1:9" s="93" customFormat="1" ht="12.75" customHeight="1">
      <c r="A348" s="367">
        <v>340</v>
      </c>
      <c r="B348" s="512" t="s">
        <v>676</v>
      </c>
      <c r="C348" s="512" t="s">
        <v>2885</v>
      </c>
      <c r="D348" s="516">
        <v>53001011012</v>
      </c>
      <c r="E348" s="513" t="s">
        <v>2350</v>
      </c>
      <c r="F348" s="367" t="s">
        <v>2351</v>
      </c>
      <c r="G348" s="514">
        <v>100</v>
      </c>
      <c r="H348" s="514">
        <v>100</v>
      </c>
      <c r="I348" s="515">
        <v>20</v>
      </c>
    </row>
    <row r="349" spans="1:9" s="93" customFormat="1" ht="12.75" customHeight="1">
      <c r="A349" s="367">
        <v>341</v>
      </c>
      <c r="B349" s="512" t="s">
        <v>2390</v>
      </c>
      <c r="C349" s="512" t="s">
        <v>2886</v>
      </c>
      <c r="D349" s="447" t="s">
        <v>2887</v>
      </c>
      <c r="E349" s="513" t="s">
        <v>2350</v>
      </c>
      <c r="F349" s="367" t="s">
        <v>2351</v>
      </c>
      <c r="G349" s="514">
        <v>100</v>
      </c>
      <c r="H349" s="514">
        <v>100</v>
      </c>
      <c r="I349" s="515">
        <v>20</v>
      </c>
    </row>
    <row r="350" spans="1:9" s="93" customFormat="1" ht="12.75" customHeight="1">
      <c r="A350" s="367">
        <v>342</v>
      </c>
      <c r="B350" s="512" t="s">
        <v>2630</v>
      </c>
      <c r="C350" s="512" t="s">
        <v>2888</v>
      </c>
      <c r="D350" s="447" t="s">
        <v>2889</v>
      </c>
      <c r="E350" s="513" t="s">
        <v>2350</v>
      </c>
      <c r="F350" s="367" t="s">
        <v>2351</v>
      </c>
      <c r="G350" s="514">
        <v>100</v>
      </c>
      <c r="H350" s="514">
        <v>100</v>
      </c>
      <c r="I350" s="515">
        <v>20</v>
      </c>
    </row>
    <row r="351" spans="1:9" s="93" customFormat="1" ht="12.75" customHeight="1">
      <c r="A351" s="367">
        <v>343</v>
      </c>
      <c r="B351" s="512" t="s">
        <v>2854</v>
      </c>
      <c r="C351" s="512" t="s">
        <v>2890</v>
      </c>
      <c r="D351" s="447" t="s">
        <v>2891</v>
      </c>
      <c r="E351" s="513" t="s">
        <v>2350</v>
      </c>
      <c r="F351" s="367" t="s">
        <v>2351</v>
      </c>
      <c r="G351" s="514">
        <v>100</v>
      </c>
      <c r="H351" s="514">
        <v>100</v>
      </c>
      <c r="I351" s="515">
        <v>20</v>
      </c>
    </row>
    <row r="352" spans="1:9" s="93" customFormat="1" ht="12.75" customHeight="1">
      <c r="A352" s="367">
        <v>344</v>
      </c>
      <c r="B352" s="512" t="s">
        <v>837</v>
      </c>
      <c r="C352" s="512" t="s">
        <v>2776</v>
      </c>
      <c r="D352" s="447" t="s">
        <v>2892</v>
      </c>
      <c r="E352" s="513" t="s">
        <v>2350</v>
      </c>
      <c r="F352" s="367" t="s">
        <v>2351</v>
      </c>
      <c r="G352" s="514">
        <v>100</v>
      </c>
      <c r="H352" s="514">
        <v>100</v>
      </c>
      <c r="I352" s="515">
        <v>20</v>
      </c>
    </row>
    <row r="353" spans="1:9" s="93" customFormat="1" ht="12.75" customHeight="1">
      <c r="A353" s="367">
        <v>345</v>
      </c>
      <c r="B353" s="512" t="s">
        <v>513</v>
      </c>
      <c r="C353" s="512" t="s">
        <v>2591</v>
      </c>
      <c r="D353" s="447" t="s">
        <v>2893</v>
      </c>
      <c r="E353" s="513" t="s">
        <v>2350</v>
      </c>
      <c r="F353" s="367" t="s">
        <v>2351</v>
      </c>
      <c r="G353" s="514">
        <v>100</v>
      </c>
      <c r="H353" s="514">
        <v>100</v>
      </c>
      <c r="I353" s="515">
        <v>20</v>
      </c>
    </row>
    <row r="354" spans="1:9" s="93" customFormat="1" ht="12.75" customHeight="1">
      <c r="A354" s="367">
        <v>346</v>
      </c>
      <c r="B354" s="512" t="s">
        <v>2894</v>
      </c>
      <c r="C354" s="512" t="s">
        <v>2895</v>
      </c>
      <c r="D354" s="516">
        <v>48001025373</v>
      </c>
      <c r="E354" s="513" t="s">
        <v>2350</v>
      </c>
      <c r="F354" s="367" t="s">
        <v>2351</v>
      </c>
      <c r="G354" s="514">
        <v>100</v>
      </c>
      <c r="H354" s="514">
        <v>100</v>
      </c>
      <c r="I354" s="515">
        <v>20</v>
      </c>
    </row>
    <row r="355" spans="1:9" s="93" customFormat="1" ht="12.75" customHeight="1">
      <c r="A355" s="367">
        <v>347</v>
      </c>
      <c r="B355" s="512" t="s">
        <v>2896</v>
      </c>
      <c r="C355" s="512" t="s">
        <v>2897</v>
      </c>
      <c r="D355" s="447" t="s">
        <v>2898</v>
      </c>
      <c r="E355" s="513" t="s">
        <v>2350</v>
      </c>
      <c r="F355" s="367" t="s">
        <v>2351</v>
      </c>
      <c r="G355" s="514">
        <v>100</v>
      </c>
      <c r="H355" s="514">
        <v>100</v>
      </c>
      <c r="I355" s="515">
        <v>20</v>
      </c>
    </row>
    <row r="356" spans="1:9" s="93" customFormat="1" ht="12.75" customHeight="1">
      <c r="A356" s="367">
        <v>348</v>
      </c>
      <c r="B356" s="512" t="s">
        <v>2490</v>
      </c>
      <c r="C356" s="512" t="s">
        <v>596</v>
      </c>
      <c r="D356" s="516">
        <v>62007010161</v>
      </c>
      <c r="E356" s="513" t="s">
        <v>2350</v>
      </c>
      <c r="F356" s="367" t="s">
        <v>2351</v>
      </c>
      <c r="G356" s="514">
        <v>100</v>
      </c>
      <c r="H356" s="514">
        <v>100</v>
      </c>
      <c r="I356" s="515">
        <v>20</v>
      </c>
    </row>
    <row r="357" spans="1:9" s="93" customFormat="1" ht="12.75" customHeight="1">
      <c r="A357" s="367">
        <v>349</v>
      </c>
      <c r="B357" s="512" t="s">
        <v>2390</v>
      </c>
      <c r="C357" s="512" t="s">
        <v>2899</v>
      </c>
      <c r="D357" s="447" t="s">
        <v>2900</v>
      </c>
      <c r="E357" s="513" t="s">
        <v>2350</v>
      </c>
      <c r="F357" s="367" t="s">
        <v>2351</v>
      </c>
      <c r="G357" s="514">
        <v>100</v>
      </c>
      <c r="H357" s="514">
        <v>100</v>
      </c>
      <c r="I357" s="515">
        <v>20</v>
      </c>
    </row>
    <row r="358" spans="1:9" s="93" customFormat="1" ht="12.75" customHeight="1">
      <c r="A358" s="367">
        <v>350</v>
      </c>
      <c r="B358" s="512" t="s">
        <v>600</v>
      </c>
      <c r="C358" s="512" t="s">
        <v>2901</v>
      </c>
      <c r="D358" s="447" t="s">
        <v>2902</v>
      </c>
      <c r="E358" s="513" t="s">
        <v>2350</v>
      </c>
      <c r="F358" s="367" t="s">
        <v>2351</v>
      </c>
      <c r="G358" s="514">
        <v>100</v>
      </c>
      <c r="H358" s="514">
        <v>100</v>
      </c>
      <c r="I358" s="515">
        <v>20</v>
      </c>
    </row>
    <row r="359" spans="1:9" s="93" customFormat="1" ht="12.75" customHeight="1">
      <c r="A359" s="367">
        <v>351</v>
      </c>
      <c r="B359" s="512" t="s">
        <v>2903</v>
      </c>
      <c r="C359" s="512" t="s">
        <v>2904</v>
      </c>
      <c r="D359" s="516">
        <v>62005027933</v>
      </c>
      <c r="E359" s="513" t="s">
        <v>2350</v>
      </c>
      <c r="F359" s="367" t="s">
        <v>2351</v>
      </c>
      <c r="G359" s="514">
        <v>100</v>
      </c>
      <c r="H359" s="514">
        <v>100</v>
      </c>
      <c r="I359" s="515">
        <v>20</v>
      </c>
    </row>
    <row r="360" spans="1:9" s="93" customFormat="1" ht="12.75" customHeight="1">
      <c r="A360" s="367">
        <v>352</v>
      </c>
      <c r="B360" s="512" t="s">
        <v>2390</v>
      </c>
      <c r="C360" s="512" t="s">
        <v>2905</v>
      </c>
      <c r="D360" s="447" t="s">
        <v>2906</v>
      </c>
      <c r="E360" s="513" t="s">
        <v>2350</v>
      </c>
      <c r="F360" s="367" t="s">
        <v>2351</v>
      </c>
      <c r="G360" s="514">
        <v>100</v>
      </c>
      <c r="H360" s="514">
        <v>100</v>
      </c>
      <c r="I360" s="515">
        <v>20</v>
      </c>
    </row>
    <row r="361" spans="1:9" s="93" customFormat="1" ht="12.75" customHeight="1">
      <c r="A361" s="367">
        <v>353</v>
      </c>
      <c r="B361" s="512" t="s">
        <v>2390</v>
      </c>
      <c r="C361" s="512" t="s">
        <v>2776</v>
      </c>
      <c r="D361" s="447" t="s">
        <v>2907</v>
      </c>
      <c r="E361" s="513" t="s">
        <v>2350</v>
      </c>
      <c r="F361" s="367" t="s">
        <v>2351</v>
      </c>
      <c r="G361" s="514">
        <v>100</v>
      </c>
      <c r="H361" s="514">
        <v>100</v>
      </c>
      <c r="I361" s="515">
        <v>20</v>
      </c>
    </row>
    <row r="362" spans="1:9" s="93" customFormat="1" ht="12.75" customHeight="1">
      <c r="A362" s="367">
        <v>354</v>
      </c>
      <c r="B362" s="512" t="s">
        <v>2424</v>
      </c>
      <c r="C362" s="512" t="s">
        <v>2908</v>
      </c>
      <c r="D362" s="516">
        <v>12003000202</v>
      </c>
      <c r="E362" s="513" t="s">
        <v>2350</v>
      </c>
      <c r="F362" s="367" t="s">
        <v>2351</v>
      </c>
      <c r="G362" s="514">
        <v>100</v>
      </c>
      <c r="H362" s="514">
        <v>100</v>
      </c>
      <c r="I362" s="515">
        <v>20</v>
      </c>
    </row>
    <row r="363" spans="1:9" s="93" customFormat="1" ht="12.75" customHeight="1">
      <c r="A363" s="367">
        <v>355</v>
      </c>
      <c r="B363" s="512" t="s">
        <v>2909</v>
      </c>
      <c r="C363" s="512" t="s">
        <v>2910</v>
      </c>
      <c r="D363" s="447" t="s">
        <v>1611</v>
      </c>
      <c r="E363" s="513" t="s">
        <v>2350</v>
      </c>
      <c r="F363" s="367" t="s">
        <v>2351</v>
      </c>
      <c r="G363" s="514">
        <v>150</v>
      </c>
      <c r="H363" s="514">
        <v>150</v>
      </c>
      <c r="I363" s="515">
        <v>30</v>
      </c>
    </row>
    <row r="364" spans="1:9" s="93" customFormat="1" ht="12.75" customHeight="1">
      <c r="A364" s="367">
        <v>356</v>
      </c>
      <c r="B364" s="512" t="s">
        <v>843</v>
      </c>
      <c r="C364" s="512" t="s">
        <v>2911</v>
      </c>
      <c r="D364" s="447" t="s">
        <v>2912</v>
      </c>
      <c r="E364" s="513" t="s">
        <v>2350</v>
      </c>
      <c r="F364" s="367" t="s">
        <v>2351</v>
      </c>
      <c r="G364" s="514">
        <v>100</v>
      </c>
      <c r="H364" s="514">
        <v>100</v>
      </c>
      <c r="I364" s="515">
        <v>20</v>
      </c>
    </row>
    <row r="365" spans="1:9" s="93" customFormat="1" ht="12.75" customHeight="1">
      <c r="A365" s="367">
        <v>357</v>
      </c>
      <c r="B365" s="512" t="s">
        <v>606</v>
      </c>
      <c r="C365" s="512" t="s">
        <v>2913</v>
      </c>
      <c r="D365" s="447" t="s">
        <v>2914</v>
      </c>
      <c r="E365" s="513" t="s">
        <v>2350</v>
      </c>
      <c r="F365" s="367" t="s">
        <v>2351</v>
      </c>
      <c r="G365" s="514">
        <v>100</v>
      </c>
      <c r="H365" s="514">
        <v>100</v>
      </c>
      <c r="I365" s="515">
        <v>20</v>
      </c>
    </row>
    <row r="366" spans="1:9" s="93" customFormat="1" ht="12.75" customHeight="1">
      <c r="A366" s="367">
        <v>358</v>
      </c>
      <c r="B366" s="512" t="s">
        <v>2355</v>
      </c>
      <c r="C366" s="512" t="s">
        <v>2915</v>
      </c>
      <c r="D366" s="516">
        <v>60002013362</v>
      </c>
      <c r="E366" s="513" t="s">
        <v>2350</v>
      </c>
      <c r="F366" s="367" t="s">
        <v>2351</v>
      </c>
      <c r="G366" s="514">
        <v>100</v>
      </c>
      <c r="H366" s="514">
        <v>100</v>
      </c>
      <c r="I366" s="515">
        <v>20</v>
      </c>
    </row>
    <row r="367" spans="1:9" s="93" customFormat="1" ht="12.75" customHeight="1">
      <c r="A367" s="367">
        <v>359</v>
      </c>
      <c r="B367" s="512" t="s">
        <v>2916</v>
      </c>
      <c r="C367" s="512" t="s">
        <v>2917</v>
      </c>
      <c r="D367" s="447" t="s">
        <v>2918</v>
      </c>
      <c r="E367" s="513" t="s">
        <v>2350</v>
      </c>
      <c r="F367" s="367" t="s">
        <v>2351</v>
      </c>
      <c r="G367" s="514">
        <v>100</v>
      </c>
      <c r="H367" s="514">
        <v>100</v>
      </c>
      <c r="I367" s="515">
        <v>20</v>
      </c>
    </row>
    <row r="368" spans="1:9" s="93" customFormat="1" ht="12.75" customHeight="1">
      <c r="A368" s="367">
        <v>360</v>
      </c>
      <c r="B368" s="512" t="s">
        <v>2392</v>
      </c>
      <c r="C368" s="512" t="s">
        <v>2919</v>
      </c>
      <c r="D368" s="447" t="s">
        <v>2920</v>
      </c>
      <c r="E368" s="513" t="s">
        <v>2350</v>
      </c>
      <c r="F368" s="367" t="s">
        <v>2351</v>
      </c>
      <c r="G368" s="514">
        <v>100</v>
      </c>
      <c r="H368" s="514">
        <v>100</v>
      </c>
      <c r="I368" s="515">
        <v>20</v>
      </c>
    </row>
    <row r="369" spans="1:9" s="93" customFormat="1" ht="12.75" customHeight="1">
      <c r="A369" s="367">
        <v>361</v>
      </c>
      <c r="B369" s="512" t="s">
        <v>513</v>
      </c>
      <c r="C369" s="512" t="s">
        <v>2910</v>
      </c>
      <c r="D369" s="447" t="s">
        <v>2921</v>
      </c>
      <c r="E369" s="513" t="s">
        <v>2350</v>
      </c>
      <c r="F369" s="367" t="s">
        <v>2351</v>
      </c>
      <c r="G369" s="514">
        <v>100</v>
      </c>
      <c r="H369" s="514">
        <v>100</v>
      </c>
      <c r="I369" s="515">
        <v>20</v>
      </c>
    </row>
    <row r="370" spans="1:9" s="93" customFormat="1" ht="12.75" customHeight="1">
      <c r="A370" s="367">
        <v>362</v>
      </c>
      <c r="B370" s="512" t="s">
        <v>2368</v>
      </c>
      <c r="C370" s="512" t="s">
        <v>2922</v>
      </c>
      <c r="D370" s="447" t="s">
        <v>2923</v>
      </c>
      <c r="E370" s="513" t="s">
        <v>2350</v>
      </c>
      <c r="F370" s="367" t="s">
        <v>2351</v>
      </c>
      <c r="G370" s="514">
        <v>100</v>
      </c>
      <c r="H370" s="514">
        <v>100</v>
      </c>
      <c r="I370" s="515">
        <v>20</v>
      </c>
    </row>
    <row r="371" spans="1:9" s="93" customFormat="1" ht="12.75" customHeight="1">
      <c r="A371" s="367">
        <v>363</v>
      </c>
      <c r="B371" s="512" t="s">
        <v>2924</v>
      </c>
      <c r="C371" s="512" t="s">
        <v>2925</v>
      </c>
      <c r="D371" s="447" t="s">
        <v>2926</v>
      </c>
      <c r="E371" s="513" t="s">
        <v>2350</v>
      </c>
      <c r="F371" s="367" t="s">
        <v>2351</v>
      </c>
      <c r="G371" s="514">
        <v>100</v>
      </c>
      <c r="H371" s="514">
        <v>100</v>
      </c>
      <c r="I371" s="515">
        <v>20</v>
      </c>
    </row>
    <row r="372" spans="1:9" s="93" customFormat="1" ht="12.75" customHeight="1">
      <c r="A372" s="367">
        <v>364</v>
      </c>
      <c r="B372" s="512" t="s">
        <v>2520</v>
      </c>
      <c r="C372" s="512" t="s">
        <v>2927</v>
      </c>
      <c r="D372" s="447" t="s">
        <v>2928</v>
      </c>
      <c r="E372" s="513" t="s">
        <v>2350</v>
      </c>
      <c r="F372" s="367" t="s">
        <v>2351</v>
      </c>
      <c r="G372" s="514">
        <v>100</v>
      </c>
      <c r="H372" s="514">
        <v>100</v>
      </c>
      <c r="I372" s="515">
        <v>20</v>
      </c>
    </row>
    <row r="373" spans="1:9" s="93" customFormat="1" ht="12.75" customHeight="1">
      <c r="A373" s="367">
        <v>365</v>
      </c>
      <c r="B373" s="512" t="s">
        <v>676</v>
      </c>
      <c r="C373" s="512" t="s">
        <v>2686</v>
      </c>
      <c r="D373" s="516">
        <v>51001028194</v>
      </c>
      <c r="E373" s="513" t="s">
        <v>2350</v>
      </c>
      <c r="F373" s="367" t="s">
        <v>2351</v>
      </c>
      <c r="G373" s="514">
        <v>100</v>
      </c>
      <c r="H373" s="514">
        <v>100</v>
      </c>
      <c r="I373" s="515">
        <v>20</v>
      </c>
    </row>
    <row r="374" spans="1:9" s="93" customFormat="1" ht="12.75" customHeight="1">
      <c r="A374" s="367">
        <v>366</v>
      </c>
      <c r="B374" s="512" t="s">
        <v>676</v>
      </c>
      <c r="C374" s="512" t="s">
        <v>2929</v>
      </c>
      <c r="D374" s="447" t="s">
        <v>2930</v>
      </c>
      <c r="E374" s="513" t="s">
        <v>2350</v>
      </c>
      <c r="F374" s="367" t="s">
        <v>2351</v>
      </c>
      <c r="G374" s="514">
        <v>100</v>
      </c>
      <c r="H374" s="514">
        <v>100</v>
      </c>
      <c r="I374" s="515">
        <v>20</v>
      </c>
    </row>
    <row r="375" spans="1:9" s="93" customFormat="1" ht="12.75" customHeight="1">
      <c r="A375" s="367">
        <v>367</v>
      </c>
      <c r="B375" s="512" t="s">
        <v>2854</v>
      </c>
      <c r="C375" s="512" t="s">
        <v>2931</v>
      </c>
      <c r="D375" s="447" t="s">
        <v>2932</v>
      </c>
      <c r="E375" s="513" t="s">
        <v>2350</v>
      </c>
      <c r="F375" s="367" t="s">
        <v>2351</v>
      </c>
      <c r="G375" s="514">
        <v>100</v>
      </c>
      <c r="H375" s="514">
        <v>100</v>
      </c>
      <c r="I375" s="515">
        <v>20</v>
      </c>
    </row>
    <row r="376" spans="1:9" s="93" customFormat="1" ht="12.75" customHeight="1">
      <c r="A376" s="367">
        <v>368</v>
      </c>
      <c r="B376" s="512" t="s">
        <v>2538</v>
      </c>
      <c r="C376" s="512" t="s">
        <v>2933</v>
      </c>
      <c r="D376" s="447" t="s">
        <v>2934</v>
      </c>
      <c r="E376" s="513" t="s">
        <v>2350</v>
      </c>
      <c r="F376" s="367" t="s">
        <v>2351</v>
      </c>
      <c r="G376" s="514">
        <v>100</v>
      </c>
      <c r="H376" s="514">
        <v>100</v>
      </c>
      <c r="I376" s="515">
        <v>20</v>
      </c>
    </row>
    <row r="377" spans="1:9" s="93" customFormat="1" ht="12.75" customHeight="1">
      <c r="A377" s="367">
        <v>369</v>
      </c>
      <c r="B377" s="512" t="s">
        <v>2935</v>
      </c>
      <c r="C377" s="512" t="s">
        <v>2936</v>
      </c>
      <c r="D377" s="516">
        <v>39001017588</v>
      </c>
      <c r="E377" s="513" t="s">
        <v>2350</v>
      </c>
      <c r="F377" s="367" t="s">
        <v>2351</v>
      </c>
      <c r="G377" s="514">
        <v>100</v>
      </c>
      <c r="H377" s="514">
        <v>100</v>
      </c>
      <c r="I377" s="515">
        <v>20</v>
      </c>
    </row>
    <row r="378" spans="1:9" s="93" customFormat="1" ht="12.75" customHeight="1">
      <c r="A378" s="367">
        <v>370</v>
      </c>
      <c r="B378" s="512" t="s">
        <v>2390</v>
      </c>
      <c r="C378" s="512" t="s">
        <v>2937</v>
      </c>
      <c r="D378" s="447" t="s">
        <v>2938</v>
      </c>
      <c r="E378" s="513" t="s">
        <v>2350</v>
      </c>
      <c r="F378" s="367" t="s">
        <v>2351</v>
      </c>
      <c r="G378" s="514">
        <v>100</v>
      </c>
      <c r="H378" s="514">
        <v>100</v>
      </c>
      <c r="I378" s="515">
        <v>20</v>
      </c>
    </row>
    <row r="379" spans="1:9" s="93" customFormat="1" ht="12.75" customHeight="1">
      <c r="A379" s="367">
        <v>371</v>
      </c>
      <c r="B379" s="512" t="s">
        <v>837</v>
      </c>
      <c r="C379" s="512" t="s">
        <v>2939</v>
      </c>
      <c r="D379" s="447" t="s">
        <v>2940</v>
      </c>
      <c r="E379" s="513" t="s">
        <v>2350</v>
      </c>
      <c r="F379" s="367" t="s">
        <v>2351</v>
      </c>
      <c r="G379" s="514">
        <v>100</v>
      </c>
      <c r="H379" s="514">
        <v>100</v>
      </c>
      <c r="I379" s="515">
        <v>20</v>
      </c>
    </row>
    <row r="380" spans="1:9" s="93" customFormat="1" ht="12.75" customHeight="1">
      <c r="A380" s="367">
        <v>372</v>
      </c>
      <c r="B380" s="512" t="s">
        <v>513</v>
      </c>
      <c r="C380" s="512" t="s">
        <v>2941</v>
      </c>
      <c r="D380" s="516">
        <v>46750000546</v>
      </c>
      <c r="E380" s="513" t="s">
        <v>2350</v>
      </c>
      <c r="F380" s="367" t="s">
        <v>2351</v>
      </c>
      <c r="G380" s="514">
        <v>100</v>
      </c>
      <c r="H380" s="514">
        <v>100</v>
      </c>
      <c r="I380" s="515">
        <v>20</v>
      </c>
    </row>
    <row r="381" spans="1:9" s="93" customFormat="1" ht="12.75" customHeight="1">
      <c r="A381" s="367">
        <v>373</v>
      </c>
      <c r="B381" s="512" t="s">
        <v>2540</v>
      </c>
      <c r="C381" s="512" t="s">
        <v>2942</v>
      </c>
      <c r="D381" s="447" t="s">
        <v>2943</v>
      </c>
      <c r="E381" s="513" t="s">
        <v>2350</v>
      </c>
      <c r="F381" s="367" t="s">
        <v>2351</v>
      </c>
      <c r="G381" s="514">
        <v>100</v>
      </c>
      <c r="H381" s="514">
        <v>100</v>
      </c>
      <c r="I381" s="515">
        <v>20</v>
      </c>
    </row>
    <row r="382" spans="1:9" s="93" customFormat="1" ht="12.75" customHeight="1">
      <c r="A382" s="367">
        <v>374</v>
      </c>
      <c r="B382" s="512" t="s">
        <v>513</v>
      </c>
      <c r="C382" s="512" t="s">
        <v>2944</v>
      </c>
      <c r="D382" s="447" t="s">
        <v>2945</v>
      </c>
      <c r="E382" s="513" t="s">
        <v>2350</v>
      </c>
      <c r="F382" s="367" t="s">
        <v>2351</v>
      </c>
      <c r="G382" s="514">
        <v>100</v>
      </c>
      <c r="H382" s="514">
        <v>100</v>
      </c>
      <c r="I382" s="515">
        <v>20</v>
      </c>
    </row>
    <row r="383" spans="1:9" s="93" customFormat="1" ht="12.75" customHeight="1">
      <c r="A383" s="367">
        <v>375</v>
      </c>
      <c r="B383" s="512" t="s">
        <v>2946</v>
      </c>
      <c r="C383" s="512" t="s">
        <v>2857</v>
      </c>
      <c r="D383" s="447" t="s">
        <v>2947</v>
      </c>
      <c r="E383" s="513" t="s">
        <v>2350</v>
      </c>
      <c r="F383" s="367" t="s">
        <v>2351</v>
      </c>
      <c r="G383" s="514">
        <v>100</v>
      </c>
      <c r="H383" s="514">
        <v>100</v>
      </c>
      <c r="I383" s="515">
        <v>20</v>
      </c>
    </row>
    <row r="384" spans="1:9" s="93" customFormat="1" ht="12.75" customHeight="1">
      <c r="A384" s="367">
        <v>376</v>
      </c>
      <c r="B384" s="512" t="s">
        <v>2526</v>
      </c>
      <c r="C384" s="512" t="s">
        <v>2948</v>
      </c>
      <c r="D384" s="516">
        <v>58001031784</v>
      </c>
      <c r="E384" s="513" t="s">
        <v>2350</v>
      </c>
      <c r="F384" s="367" t="s">
        <v>2351</v>
      </c>
      <c r="G384" s="514">
        <v>100</v>
      </c>
      <c r="H384" s="514">
        <v>100</v>
      </c>
      <c r="I384" s="515">
        <v>20</v>
      </c>
    </row>
    <row r="385" spans="1:9" s="93" customFormat="1" ht="12.75" customHeight="1">
      <c r="A385" s="367">
        <v>377</v>
      </c>
      <c r="B385" s="512" t="s">
        <v>2355</v>
      </c>
      <c r="C385" s="512" t="s">
        <v>2949</v>
      </c>
      <c r="D385" s="447" t="s">
        <v>2950</v>
      </c>
      <c r="E385" s="513" t="s">
        <v>2350</v>
      </c>
      <c r="F385" s="367" t="s">
        <v>2351</v>
      </c>
      <c r="G385" s="514">
        <v>100</v>
      </c>
      <c r="H385" s="514">
        <v>100</v>
      </c>
      <c r="I385" s="515">
        <v>20</v>
      </c>
    </row>
    <row r="386" spans="1:9" s="93" customFormat="1" ht="12.75" customHeight="1">
      <c r="A386" s="367">
        <v>378</v>
      </c>
      <c r="B386" s="512" t="s">
        <v>2636</v>
      </c>
      <c r="C386" s="512" t="s">
        <v>2951</v>
      </c>
      <c r="D386" s="447" t="s">
        <v>2952</v>
      </c>
      <c r="E386" s="513" t="s">
        <v>2350</v>
      </c>
      <c r="F386" s="367" t="s">
        <v>2351</v>
      </c>
      <c r="G386" s="514">
        <v>100</v>
      </c>
      <c r="H386" s="514">
        <v>100</v>
      </c>
      <c r="I386" s="515">
        <v>20</v>
      </c>
    </row>
    <row r="387" spans="1:9" s="93" customFormat="1" ht="12.75" customHeight="1">
      <c r="A387" s="367">
        <v>379</v>
      </c>
      <c r="B387" s="512" t="s">
        <v>2435</v>
      </c>
      <c r="C387" s="512" t="s">
        <v>2953</v>
      </c>
      <c r="D387" s="447" t="s">
        <v>2954</v>
      </c>
      <c r="E387" s="513" t="s">
        <v>2350</v>
      </c>
      <c r="F387" s="367" t="s">
        <v>2351</v>
      </c>
      <c r="G387" s="514">
        <v>100</v>
      </c>
      <c r="H387" s="514">
        <v>100</v>
      </c>
      <c r="I387" s="515">
        <v>20</v>
      </c>
    </row>
    <row r="388" spans="1:9" s="93" customFormat="1" ht="12.75" customHeight="1">
      <c r="A388" s="367">
        <v>380</v>
      </c>
      <c r="B388" s="512" t="s">
        <v>853</v>
      </c>
      <c r="C388" s="512" t="s">
        <v>2528</v>
      </c>
      <c r="D388" s="447" t="s">
        <v>2955</v>
      </c>
      <c r="E388" s="513" t="s">
        <v>2350</v>
      </c>
      <c r="F388" s="367" t="s">
        <v>2351</v>
      </c>
      <c r="G388" s="514">
        <v>100</v>
      </c>
      <c r="H388" s="514">
        <v>100</v>
      </c>
      <c r="I388" s="515">
        <v>20</v>
      </c>
    </row>
    <row r="389" spans="1:9" s="93" customFormat="1" ht="12.75" customHeight="1">
      <c r="A389" s="367">
        <v>381</v>
      </c>
      <c r="B389" s="512" t="s">
        <v>2379</v>
      </c>
      <c r="C389" s="512" t="s">
        <v>2956</v>
      </c>
      <c r="D389" s="516">
        <v>40001037602</v>
      </c>
      <c r="E389" s="513" t="s">
        <v>2350</v>
      </c>
      <c r="F389" s="367" t="s">
        <v>2351</v>
      </c>
      <c r="G389" s="514">
        <v>100</v>
      </c>
      <c r="H389" s="514">
        <v>100</v>
      </c>
      <c r="I389" s="515">
        <v>20</v>
      </c>
    </row>
    <row r="390" spans="1:9" s="93" customFormat="1" ht="12.75" customHeight="1">
      <c r="A390" s="367">
        <v>382</v>
      </c>
      <c r="B390" s="512" t="s">
        <v>2599</v>
      </c>
      <c r="C390" s="512" t="s">
        <v>2957</v>
      </c>
      <c r="D390" s="447" t="s">
        <v>2958</v>
      </c>
      <c r="E390" s="513" t="s">
        <v>2350</v>
      </c>
      <c r="F390" s="367" t="s">
        <v>2351</v>
      </c>
      <c r="G390" s="514">
        <v>100</v>
      </c>
      <c r="H390" s="514">
        <v>100</v>
      </c>
      <c r="I390" s="515">
        <v>20</v>
      </c>
    </row>
    <row r="391" spans="1:9" s="93" customFormat="1" ht="12.75" customHeight="1">
      <c r="A391" s="367">
        <v>383</v>
      </c>
      <c r="B391" s="512" t="s">
        <v>2959</v>
      </c>
      <c r="C391" s="512" t="s">
        <v>2960</v>
      </c>
      <c r="D391" s="447" t="s">
        <v>2961</v>
      </c>
      <c r="E391" s="513" t="s">
        <v>2350</v>
      </c>
      <c r="F391" s="367" t="s">
        <v>2351</v>
      </c>
      <c r="G391" s="514">
        <v>100</v>
      </c>
      <c r="H391" s="514">
        <v>100</v>
      </c>
      <c r="I391" s="515">
        <v>20</v>
      </c>
    </row>
    <row r="392" spans="1:9" s="93" customFormat="1" ht="12.75" customHeight="1">
      <c r="A392" s="367">
        <v>384</v>
      </c>
      <c r="B392" s="512" t="s">
        <v>2390</v>
      </c>
      <c r="C392" s="512" t="s">
        <v>2962</v>
      </c>
      <c r="D392" s="447" t="s">
        <v>2963</v>
      </c>
      <c r="E392" s="513" t="s">
        <v>2350</v>
      </c>
      <c r="F392" s="367" t="s">
        <v>2351</v>
      </c>
      <c r="G392" s="514">
        <v>100</v>
      </c>
      <c r="H392" s="514">
        <v>100</v>
      </c>
      <c r="I392" s="515">
        <v>20</v>
      </c>
    </row>
    <row r="393" spans="1:9" s="93" customFormat="1" ht="12.75" customHeight="1">
      <c r="A393" s="367">
        <v>385</v>
      </c>
      <c r="B393" s="512" t="s">
        <v>2964</v>
      </c>
      <c r="C393" s="512" t="s">
        <v>2965</v>
      </c>
      <c r="D393" s="447" t="s">
        <v>2966</v>
      </c>
      <c r="E393" s="513" t="s">
        <v>2350</v>
      </c>
      <c r="F393" s="367" t="s">
        <v>2351</v>
      </c>
      <c r="G393" s="514">
        <v>100</v>
      </c>
      <c r="H393" s="514">
        <v>100</v>
      </c>
      <c r="I393" s="515">
        <v>20</v>
      </c>
    </row>
    <row r="394" spans="1:9" s="93" customFormat="1" ht="12.75" customHeight="1">
      <c r="A394" s="367">
        <v>386</v>
      </c>
      <c r="B394" s="512" t="s">
        <v>2405</v>
      </c>
      <c r="C394" s="512" t="s">
        <v>2967</v>
      </c>
      <c r="D394" s="447" t="s">
        <v>2968</v>
      </c>
      <c r="E394" s="513" t="s">
        <v>2350</v>
      </c>
      <c r="F394" s="367" t="s">
        <v>2351</v>
      </c>
      <c r="G394" s="514">
        <v>100</v>
      </c>
      <c r="H394" s="514">
        <v>100</v>
      </c>
      <c r="I394" s="515">
        <v>20</v>
      </c>
    </row>
    <row r="395" spans="1:9" s="93" customFormat="1" ht="12.75" customHeight="1">
      <c r="A395" s="367">
        <v>387</v>
      </c>
      <c r="B395" s="512" t="s">
        <v>2630</v>
      </c>
      <c r="C395" s="512" t="s">
        <v>2969</v>
      </c>
      <c r="D395" s="516">
        <v>56001025052</v>
      </c>
      <c r="E395" s="513" t="s">
        <v>2350</v>
      </c>
      <c r="F395" s="367" t="s">
        <v>2351</v>
      </c>
      <c r="G395" s="514">
        <v>100</v>
      </c>
      <c r="H395" s="514">
        <v>100</v>
      </c>
      <c r="I395" s="515">
        <v>20</v>
      </c>
    </row>
    <row r="396" spans="1:9" s="93" customFormat="1" ht="12.75" customHeight="1">
      <c r="A396" s="367">
        <v>388</v>
      </c>
      <c r="B396" s="512" t="s">
        <v>2643</v>
      </c>
      <c r="C396" s="512" t="s">
        <v>2970</v>
      </c>
      <c r="D396" s="447" t="s">
        <v>2971</v>
      </c>
      <c r="E396" s="513" t="s">
        <v>2350</v>
      </c>
      <c r="F396" s="367" t="s">
        <v>2351</v>
      </c>
      <c r="G396" s="514">
        <v>100</v>
      </c>
      <c r="H396" s="514">
        <v>100</v>
      </c>
      <c r="I396" s="515">
        <v>20</v>
      </c>
    </row>
    <row r="397" spans="1:9" s="93" customFormat="1" ht="12.75" customHeight="1">
      <c r="A397" s="367">
        <v>389</v>
      </c>
      <c r="B397" s="512" t="s">
        <v>671</v>
      </c>
      <c r="C397" s="512" t="s">
        <v>2972</v>
      </c>
      <c r="D397" s="516">
        <v>53001050037</v>
      </c>
      <c r="E397" s="513" t="s">
        <v>2350</v>
      </c>
      <c r="F397" s="367" t="s">
        <v>2351</v>
      </c>
      <c r="G397" s="514">
        <v>100</v>
      </c>
      <c r="H397" s="514">
        <v>100</v>
      </c>
      <c r="I397" s="515">
        <v>20</v>
      </c>
    </row>
    <row r="398" spans="1:9" s="93" customFormat="1" ht="12.75" customHeight="1">
      <c r="A398" s="367">
        <v>390</v>
      </c>
      <c r="B398" s="512" t="s">
        <v>2395</v>
      </c>
      <c r="C398" s="512" t="s">
        <v>2973</v>
      </c>
      <c r="D398" s="447" t="s">
        <v>2974</v>
      </c>
      <c r="E398" s="513" t="s">
        <v>2350</v>
      </c>
      <c r="F398" s="367" t="s">
        <v>2351</v>
      </c>
      <c r="G398" s="514">
        <v>100</v>
      </c>
      <c r="H398" s="514">
        <v>100</v>
      </c>
      <c r="I398" s="515">
        <v>20</v>
      </c>
    </row>
    <row r="399" spans="1:9" s="93" customFormat="1" ht="12.75" customHeight="1">
      <c r="A399" s="367">
        <v>391</v>
      </c>
      <c r="B399" s="512" t="s">
        <v>853</v>
      </c>
      <c r="C399" s="512" t="s">
        <v>2975</v>
      </c>
      <c r="D399" s="516">
        <v>39001016738</v>
      </c>
      <c r="E399" s="513" t="s">
        <v>2350</v>
      </c>
      <c r="F399" s="367" t="s">
        <v>2351</v>
      </c>
      <c r="G399" s="514">
        <v>100</v>
      </c>
      <c r="H399" s="514">
        <v>100</v>
      </c>
      <c r="I399" s="515">
        <v>20</v>
      </c>
    </row>
    <row r="400" spans="1:9" s="93" customFormat="1" ht="12.75" customHeight="1">
      <c r="A400" s="367">
        <v>392</v>
      </c>
      <c r="B400" s="512" t="s">
        <v>2976</v>
      </c>
      <c r="C400" s="512" t="s">
        <v>2977</v>
      </c>
      <c r="D400" s="447" t="s">
        <v>2978</v>
      </c>
      <c r="E400" s="513" t="s">
        <v>2350</v>
      </c>
      <c r="F400" s="367" t="s">
        <v>2351</v>
      </c>
      <c r="G400" s="514">
        <v>100</v>
      </c>
      <c r="H400" s="514">
        <v>100</v>
      </c>
      <c r="I400" s="515">
        <v>20</v>
      </c>
    </row>
    <row r="401" spans="1:9" s="93" customFormat="1" ht="12.75" customHeight="1">
      <c r="A401" s="367">
        <v>393</v>
      </c>
      <c r="B401" s="512" t="s">
        <v>676</v>
      </c>
      <c r="C401" s="512" t="s">
        <v>2979</v>
      </c>
      <c r="D401" s="447" t="s">
        <v>2980</v>
      </c>
      <c r="E401" s="513" t="s">
        <v>2350</v>
      </c>
      <c r="F401" s="367" t="s">
        <v>2351</v>
      </c>
      <c r="G401" s="514">
        <v>100</v>
      </c>
      <c r="H401" s="514">
        <v>100</v>
      </c>
      <c r="I401" s="515">
        <v>20</v>
      </c>
    </row>
    <row r="402" spans="1:9" s="93" customFormat="1" ht="12.75" customHeight="1">
      <c r="A402" s="367">
        <v>394</v>
      </c>
      <c r="B402" s="512" t="s">
        <v>2368</v>
      </c>
      <c r="C402" s="512" t="s">
        <v>2981</v>
      </c>
      <c r="D402" s="447" t="s">
        <v>2982</v>
      </c>
      <c r="E402" s="513" t="s">
        <v>2350</v>
      </c>
      <c r="F402" s="367" t="s">
        <v>2351</v>
      </c>
      <c r="G402" s="514">
        <v>100</v>
      </c>
      <c r="H402" s="514">
        <v>100</v>
      </c>
      <c r="I402" s="515">
        <v>20</v>
      </c>
    </row>
    <row r="403" spans="1:9" s="93" customFormat="1" ht="12.75" customHeight="1">
      <c r="A403" s="367">
        <v>395</v>
      </c>
      <c r="B403" s="512" t="s">
        <v>671</v>
      </c>
      <c r="C403" s="512" t="s">
        <v>2983</v>
      </c>
      <c r="D403" s="447" t="s">
        <v>2984</v>
      </c>
      <c r="E403" s="513" t="s">
        <v>2350</v>
      </c>
      <c r="F403" s="367" t="s">
        <v>2351</v>
      </c>
      <c r="G403" s="514">
        <v>100</v>
      </c>
      <c r="H403" s="514">
        <v>100</v>
      </c>
      <c r="I403" s="515">
        <v>20</v>
      </c>
    </row>
    <row r="404" spans="1:9" s="93" customFormat="1" ht="12.75" customHeight="1">
      <c r="A404" s="367">
        <v>396</v>
      </c>
      <c r="B404" s="512" t="s">
        <v>676</v>
      </c>
      <c r="C404" s="512" t="s">
        <v>2933</v>
      </c>
      <c r="D404" s="516">
        <v>41001000446</v>
      </c>
      <c r="E404" s="513" t="s">
        <v>2350</v>
      </c>
      <c r="F404" s="367" t="s">
        <v>2351</v>
      </c>
      <c r="G404" s="514">
        <v>100</v>
      </c>
      <c r="H404" s="514">
        <v>100</v>
      </c>
      <c r="I404" s="515">
        <v>20</v>
      </c>
    </row>
    <row r="405" spans="1:9" s="93" customFormat="1" ht="12.75" customHeight="1">
      <c r="A405" s="367">
        <v>397</v>
      </c>
      <c r="B405" s="512" t="s">
        <v>513</v>
      </c>
      <c r="C405" s="512" t="s">
        <v>2985</v>
      </c>
      <c r="D405" s="447" t="s">
        <v>2986</v>
      </c>
      <c r="E405" s="513" t="s">
        <v>2350</v>
      </c>
      <c r="F405" s="367" t="s">
        <v>2351</v>
      </c>
      <c r="G405" s="514">
        <v>100</v>
      </c>
      <c r="H405" s="514">
        <v>100</v>
      </c>
      <c r="I405" s="515">
        <v>20</v>
      </c>
    </row>
    <row r="406" spans="1:9" s="93" customFormat="1" ht="12.75" customHeight="1">
      <c r="A406" s="367">
        <v>398</v>
      </c>
      <c r="B406" s="512" t="s">
        <v>2526</v>
      </c>
      <c r="C406" s="512" t="s">
        <v>2987</v>
      </c>
      <c r="D406" s="447" t="s">
        <v>2988</v>
      </c>
      <c r="E406" s="513" t="s">
        <v>2350</v>
      </c>
      <c r="F406" s="367" t="s">
        <v>2351</v>
      </c>
      <c r="G406" s="514">
        <v>100</v>
      </c>
      <c r="H406" s="514">
        <v>100</v>
      </c>
      <c r="I406" s="515">
        <v>20</v>
      </c>
    </row>
    <row r="407" spans="1:9" s="93" customFormat="1" ht="12.75" customHeight="1">
      <c r="A407" s="367">
        <v>399</v>
      </c>
      <c r="B407" s="512" t="s">
        <v>2989</v>
      </c>
      <c r="C407" s="512" t="s">
        <v>2990</v>
      </c>
      <c r="D407" s="447" t="s">
        <v>2991</v>
      </c>
      <c r="E407" s="513" t="s">
        <v>2350</v>
      </c>
      <c r="F407" s="367" t="s">
        <v>2351</v>
      </c>
      <c r="G407" s="514">
        <v>100</v>
      </c>
      <c r="H407" s="514">
        <v>100</v>
      </c>
      <c r="I407" s="515">
        <v>20</v>
      </c>
    </row>
    <row r="408" spans="1:9" s="93" customFormat="1" ht="12.75" customHeight="1">
      <c r="A408" s="367">
        <v>400</v>
      </c>
      <c r="B408" s="512" t="s">
        <v>2843</v>
      </c>
      <c r="C408" s="512" t="s">
        <v>2992</v>
      </c>
      <c r="D408" s="447" t="s">
        <v>2993</v>
      </c>
      <c r="E408" s="513" t="s">
        <v>2350</v>
      </c>
      <c r="F408" s="367" t="s">
        <v>2351</v>
      </c>
      <c r="G408" s="514">
        <v>100</v>
      </c>
      <c r="H408" s="514">
        <v>100</v>
      </c>
      <c r="I408" s="515">
        <v>20</v>
      </c>
    </row>
    <row r="409" spans="1:9" s="93" customFormat="1" ht="12.75" customHeight="1">
      <c r="A409" s="367">
        <v>401</v>
      </c>
      <c r="B409" s="512" t="s">
        <v>513</v>
      </c>
      <c r="C409" s="512" t="s">
        <v>2994</v>
      </c>
      <c r="D409" s="447" t="s">
        <v>2995</v>
      </c>
      <c r="E409" s="513" t="s">
        <v>2350</v>
      </c>
      <c r="F409" s="367" t="s">
        <v>2351</v>
      </c>
      <c r="G409" s="514">
        <v>100</v>
      </c>
      <c r="H409" s="514">
        <v>100</v>
      </c>
      <c r="I409" s="515">
        <v>20</v>
      </c>
    </row>
    <row r="410" spans="1:9" s="93" customFormat="1" ht="12.75" customHeight="1">
      <c r="A410" s="367">
        <v>402</v>
      </c>
      <c r="B410" s="512" t="s">
        <v>671</v>
      </c>
      <c r="C410" s="512" t="s">
        <v>2719</v>
      </c>
      <c r="D410" s="516">
        <v>36001032635</v>
      </c>
      <c r="E410" s="513" t="s">
        <v>2350</v>
      </c>
      <c r="F410" s="367" t="s">
        <v>2351</v>
      </c>
      <c r="G410" s="514">
        <v>100</v>
      </c>
      <c r="H410" s="514">
        <v>100</v>
      </c>
      <c r="I410" s="515">
        <v>20</v>
      </c>
    </row>
    <row r="411" spans="1:9" s="93" customFormat="1" ht="12.75" customHeight="1">
      <c r="A411" s="367">
        <v>403</v>
      </c>
      <c r="B411" s="512" t="s">
        <v>2996</v>
      </c>
      <c r="C411" s="512" t="s">
        <v>2997</v>
      </c>
      <c r="D411" s="447" t="s">
        <v>2998</v>
      </c>
      <c r="E411" s="513" t="s">
        <v>2350</v>
      </c>
      <c r="F411" s="367" t="s">
        <v>2351</v>
      </c>
      <c r="G411" s="514">
        <v>100</v>
      </c>
      <c r="H411" s="514">
        <v>100</v>
      </c>
      <c r="I411" s="515">
        <v>20</v>
      </c>
    </row>
    <row r="412" spans="1:9" s="93" customFormat="1" ht="12.75" customHeight="1">
      <c r="A412" s="367">
        <v>404</v>
      </c>
      <c r="B412" s="512" t="s">
        <v>2999</v>
      </c>
      <c r="C412" s="512" t="s">
        <v>3000</v>
      </c>
      <c r="D412" s="447" t="s">
        <v>3001</v>
      </c>
      <c r="E412" s="513" t="s">
        <v>2350</v>
      </c>
      <c r="F412" s="367" t="s">
        <v>2351</v>
      </c>
      <c r="G412" s="514">
        <v>100</v>
      </c>
      <c r="H412" s="514">
        <v>100</v>
      </c>
      <c r="I412" s="515">
        <v>20</v>
      </c>
    </row>
    <row r="413" spans="1:9" s="93" customFormat="1" ht="12.75" customHeight="1">
      <c r="A413" s="367">
        <v>405</v>
      </c>
      <c r="B413" s="512" t="s">
        <v>2490</v>
      </c>
      <c r="C413" s="512" t="s">
        <v>3002</v>
      </c>
      <c r="D413" s="447" t="s">
        <v>3003</v>
      </c>
      <c r="E413" s="513" t="s">
        <v>2350</v>
      </c>
      <c r="F413" s="367" t="s">
        <v>2351</v>
      </c>
      <c r="G413" s="514">
        <v>100</v>
      </c>
      <c r="H413" s="514">
        <v>100</v>
      </c>
      <c r="I413" s="515">
        <v>20</v>
      </c>
    </row>
    <row r="414" spans="1:9" s="93" customFormat="1" ht="12.75" customHeight="1">
      <c r="A414" s="367">
        <v>406</v>
      </c>
      <c r="B414" s="512" t="s">
        <v>2353</v>
      </c>
      <c r="C414" s="512" t="s">
        <v>2397</v>
      </c>
      <c r="D414" s="516">
        <v>29001013507</v>
      </c>
      <c r="E414" s="513" t="s">
        <v>2350</v>
      </c>
      <c r="F414" s="367" t="s">
        <v>2351</v>
      </c>
      <c r="G414" s="514">
        <v>100</v>
      </c>
      <c r="H414" s="514">
        <v>100</v>
      </c>
      <c r="I414" s="515">
        <v>20</v>
      </c>
    </row>
    <row r="415" spans="1:9" s="93" customFormat="1" ht="12.75" customHeight="1">
      <c r="A415" s="367">
        <v>407</v>
      </c>
      <c r="B415" s="512" t="s">
        <v>2976</v>
      </c>
      <c r="C415" s="512" t="s">
        <v>2972</v>
      </c>
      <c r="D415" s="447" t="s">
        <v>3004</v>
      </c>
      <c r="E415" s="513" t="s">
        <v>2350</v>
      </c>
      <c r="F415" s="367" t="s">
        <v>2351</v>
      </c>
      <c r="G415" s="514">
        <v>100</v>
      </c>
      <c r="H415" s="514">
        <v>100</v>
      </c>
      <c r="I415" s="515">
        <v>20</v>
      </c>
    </row>
    <row r="416" spans="1:9" s="93" customFormat="1" ht="12.75" customHeight="1">
      <c r="A416" s="367">
        <v>408</v>
      </c>
      <c r="B416" s="512" t="s">
        <v>2424</v>
      </c>
      <c r="C416" s="512" t="s">
        <v>3005</v>
      </c>
      <c r="D416" s="447" t="s">
        <v>3006</v>
      </c>
      <c r="E416" s="513" t="s">
        <v>2350</v>
      </c>
      <c r="F416" s="367" t="s">
        <v>2351</v>
      </c>
      <c r="G416" s="514">
        <v>100</v>
      </c>
      <c r="H416" s="514">
        <v>100</v>
      </c>
      <c r="I416" s="515">
        <v>20</v>
      </c>
    </row>
    <row r="417" spans="1:9" s="93" customFormat="1" ht="12.75" customHeight="1">
      <c r="A417" s="367">
        <v>409</v>
      </c>
      <c r="B417" s="512" t="s">
        <v>853</v>
      </c>
      <c r="C417" s="512" t="s">
        <v>3007</v>
      </c>
      <c r="D417" s="447" t="s">
        <v>3008</v>
      </c>
      <c r="E417" s="513" t="s">
        <v>2350</v>
      </c>
      <c r="F417" s="367" t="s">
        <v>2351</v>
      </c>
      <c r="G417" s="514">
        <v>100</v>
      </c>
      <c r="H417" s="514">
        <v>100</v>
      </c>
      <c r="I417" s="515">
        <v>20</v>
      </c>
    </row>
    <row r="418" spans="1:9" s="93" customFormat="1" ht="12.75" customHeight="1">
      <c r="A418" s="367">
        <v>410</v>
      </c>
      <c r="B418" s="512" t="s">
        <v>2390</v>
      </c>
      <c r="C418" s="512" t="s">
        <v>2763</v>
      </c>
      <c r="D418" s="516">
        <v>24001044415</v>
      </c>
      <c r="E418" s="513" t="s">
        <v>2350</v>
      </c>
      <c r="F418" s="367" t="s">
        <v>2351</v>
      </c>
      <c r="G418" s="514">
        <v>100</v>
      </c>
      <c r="H418" s="514">
        <v>100</v>
      </c>
      <c r="I418" s="515">
        <v>20</v>
      </c>
    </row>
    <row r="419" spans="1:9" s="93" customFormat="1" ht="12.75" customHeight="1">
      <c r="A419" s="367">
        <v>411</v>
      </c>
      <c r="B419" s="512" t="s">
        <v>2793</v>
      </c>
      <c r="C419" s="512" t="s">
        <v>3009</v>
      </c>
      <c r="D419" s="516">
        <v>38001044944</v>
      </c>
      <c r="E419" s="513" t="s">
        <v>2350</v>
      </c>
      <c r="F419" s="367" t="s">
        <v>2351</v>
      </c>
      <c r="G419" s="514">
        <v>100</v>
      </c>
      <c r="H419" s="514">
        <v>100</v>
      </c>
      <c r="I419" s="515">
        <v>20</v>
      </c>
    </row>
    <row r="420" spans="1:9" s="93" customFormat="1" ht="12.75" customHeight="1">
      <c r="A420" s="367">
        <v>412</v>
      </c>
      <c r="B420" s="512" t="s">
        <v>676</v>
      </c>
      <c r="C420" s="512" t="s">
        <v>3010</v>
      </c>
      <c r="D420" s="516">
        <v>24001006088</v>
      </c>
      <c r="E420" s="513" t="s">
        <v>2350</v>
      </c>
      <c r="F420" s="367" t="s">
        <v>2351</v>
      </c>
      <c r="G420" s="514">
        <v>100</v>
      </c>
      <c r="H420" s="514">
        <v>100</v>
      </c>
      <c r="I420" s="515">
        <v>20</v>
      </c>
    </row>
    <row r="421" spans="1:9" s="93" customFormat="1" ht="12.75" customHeight="1">
      <c r="A421" s="367">
        <v>413</v>
      </c>
      <c r="B421" s="512" t="s">
        <v>2455</v>
      </c>
      <c r="C421" s="512" t="s">
        <v>3011</v>
      </c>
      <c r="D421" s="516">
        <v>24001028996</v>
      </c>
      <c r="E421" s="513" t="s">
        <v>2350</v>
      </c>
      <c r="F421" s="367" t="s">
        <v>2351</v>
      </c>
      <c r="G421" s="514">
        <v>100</v>
      </c>
      <c r="H421" s="514">
        <v>100</v>
      </c>
      <c r="I421" s="515">
        <v>20</v>
      </c>
    </row>
    <row r="422" spans="1:9" s="93" customFormat="1" ht="12.75" customHeight="1">
      <c r="A422" s="367">
        <v>414</v>
      </c>
      <c r="B422" s="512" t="s">
        <v>3012</v>
      </c>
      <c r="C422" s="512" t="s">
        <v>3013</v>
      </c>
      <c r="D422" s="516">
        <v>24001046481</v>
      </c>
      <c r="E422" s="513" t="s">
        <v>2350</v>
      </c>
      <c r="F422" s="367" t="s">
        <v>2351</v>
      </c>
      <c r="G422" s="514">
        <v>100</v>
      </c>
      <c r="H422" s="514">
        <v>100</v>
      </c>
      <c r="I422" s="515">
        <v>20</v>
      </c>
    </row>
    <row r="423" spans="1:9" s="93" customFormat="1" ht="12.75" customHeight="1">
      <c r="A423" s="367">
        <v>415</v>
      </c>
      <c r="B423" s="512" t="s">
        <v>867</v>
      </c>
      <c r="C423" s="512" t="s">
        <v>3011</v>
      </c>
      <c r="D423" s="516">
        <v>24001008608</v>
      </c>
      <c r="E423" s="513" t="s">
        <v>2350</v>
      </c>
      <c r="F423" s="367" t="s">
        <v>2351</v>
      </c>
      <c r="G423" s="514">
        <v>100</v>
      </c>
      <c r="H423" s="514">
        <v>100</v>
      </c>
      <c r="I423" s="515">
        <v>20</v>
      </c>
    </row>
    <row r="424" spans="1:9" s="93" customFormat="1" ht="12.75" customHeight="1">
      <c r="A424" s="367">
        <v>416</v>
      </c>
      <c r="B424" s="512" t="s">
        <v>2392</v>
      </c>
      <c r="C424" s="512" t="s">
        <v>3014</v>
      </c>
      <c r="D424" s="516">
        <v>24001048190</v>
      </c>
      <c r="E424" s="513" t="s">
        <v>2350</v>
      </c>
      <c r="F424" s="367" t="s">
        <v>2351</v>
      </c>
      <c r="G424" s="514">
        <v>100</v>
      </c>
      <c r="H424" s="514">
        <v>100</v>
      </c>
      <c r="I424" s="515">
        <v>20</v>
      </c>
    </row>
    <row r="425" spans="1:9" s="93" customFormat="1" ht="12.75" customHeight="1">
      <c r="A425" s="367">
        <v>417</v>
      </c>
      <c r="B425" s="512" t="s">
        <v>513</v>
      </c>
      <c r="C425" s="512" t="s">
        <v>3015</v>
      </c>
      <c r="D425" s="516">
        <v>24001046434</v>
      </c>
      <c r="E425" s="513" t="s">
        <v>2350</v>
      </c>
      <c r="F425" s="367" t="s">
        <v>2351</v>
      </c>
      <c r="G425" s="514">
        <v>100</v>
      </c>
      <c r="H425" s="514">
        <v>100</v>
      </c>
      <c r="I425" s="515">
        <v>20</v>
      </c>
    </row>
    <row r="426" spans="1:9" s="93" customFormat="1" ht="12.75" customHeight="1">
      <c r="A426" s="367">
        <v>418</v>
      </c>
      <c r="B426" s="512" t="s">
        <v>676</v>
      </c>
      <c r="C426" s="512" t="s">
        <v>3016</v>
      </c>
      <c r="D426" s="516">
        <v>24301050377</v>
      </c>
      <c r="E426" s="513" t="s">
        <v>2350</v>
      </c>
      <c r="F426" s="367" t="s">
        <v>2351</v>
      </c>
      <c r="G426" s="514">
        <v>100</v>
      </c>
      <c r="H426" s="514">
        <v>100</v>
      </c>
      <c r="I426" s="515">
        <v>20</v>
      </c>
    </row>
    <row r="427" spans="1:9" s="93" customFormat="1" ht="12.75" customHeight="1">
      <c r="A427" s="367">
        <v>419</v>
      </c>
      <c r="B427" s="512" t="s">
        <v>2824</v>
      </c>
      <c r="C427" s="512" t="s">
        <v>3017</v>
      </c>
      <c r="D427" s="516">
        <v>24001001167</v>
      </c>
      <c r="E427" s="513" t="s">
        <v>2350</v>
      </c>
      <c r="F427" s="367" t="s">
        <v>2351</v>
      </c>
      <c r="G427" s="514">
        <v>100</v>
      </c>
      <c r="H427" s="514">
        <v>100</v>
      </c>
      <c r="I427" s="515">
        <v>20</v>
      </c>
    </row>
    <row r="428" spans="1:9" s="93" customFormat="1" ht="12.75" customHeight="1">
      <c r="A428" s="367">
        <v>420</v>
      </c>
      <c r="B428" s="512" t="s">
        <v>2538</v>
      </c>
      <c r="C428" s="512" t="s">
        <v>3018</v>
      </c>
      <c r="D428" s="516">
        <v>15001016042</v>
      </c>
      <c r="E428" s="513" t="s">
        <v>2350</v>
      </c>
      <c r="F428" s="367" t="s">
        <v>2351</v>
      </c>
      <c r="G428" s="514">
        <v>100</v>
      </c>
      <c r="H428" s="514">
        <v>100</v>
      </c>
      <c r="I428" s="515">
        <v>20</v>
      </c>
    </row>
    <row r="429" spans="1:9" s="93" customFormat="1" ht="12.75" customHeight="1">
      <c r="A429" s="367">
        <v>421</v>
      </c>
      <c r="B429" s="512" t="s">
        <v>843</v>
      </c>
      <c r="C429" s="512" t="s">
        <v>2658</v>
      </c>
      <c r="D429" s="516">
        <v>24001046861</v>
      </c>
      <c r="E429" s="513" t="s">
        <v>2350</v>
      </c>
      <c r="F429" s="367" t="s">
        <v>2351</v>
      </c>
      <c r="G429" s="514">
        <v>100</v>
      </c>
      <c r="H429" s="514">
        <v>100</v>
      </c>
      <c r="I429" s="515">
        <v>20</v>
      </c>
    </row>
    <row r="430" spans="1:9" s="93" customFormat="1" ht="12.75" customHeight="1">
      <c r="A430" s="367">
        <v>422</v>
      </c>
      <c r="B430" s="512" t="s">
        <v>2455</v>
      </c>
      <c r="C430" s="512" t="s">
        <v>3019</v>
      </c>
      <c r="D430" s="516">
        <v>24001036522</v>
      </c>
      <c r="E430" s="513" t="s">
        <v>2350</v>
      </c>
      <c r="F430" s="367" t="s">
        <v>2351</v>
      </c>
      <c r="G430" s="514">
        <v>100</v>
      </c>
      <c r="H430" s="514">
        <v>100</v>
      </c>
      <c r="I430" s="515">
        <v>20</v>
      </c>
    </row>
    <row r="431" spans="1:9" s="93" customFormat="1" ht="12.75" customHeight="1">
      <c r="A431" s="367">
        <v>423</v>
      </c>
      <c r="B431" s="512" t="s">
        <v>3020</v>
      </c>
      <c r="C431" s="512" t="s">
        <v>3021</v>
      </c>
      <c r="D431" s="516">
        <v>24001047571</v>
      </c>
      <c r="E431" s="513" t="s">
        <v>2350</v>
      </c>
      <c r="F431" s="367" t="s">
        <v>2351</v>
      </c>
      <c r="G431" s="514">
        <v>100</v>
      </c>
      <c r="H431" s="514">
        <v>100</v>
      </c>
      <c r="I431" s="515">
        <v>20</v>
      </c>
    </row>
    <row r="432" spans="1:9" s="93" customFormat="1" ht="12.75" customHeight="1">
      <c r="A432" s="367">
        <v>424</v>
      </c>
      <c r="B432" s="512" t="s">
        <v>597</v>
      </c>
      <c r="C432" s="512" t="s">
        <v>3022</v>
      </c>
      <c r="D432" s="516">
        <v>24001045112</v>
      </c>
      <c r="E432" s="513" t="s">
        <v>2350</v>
      </c>
      <c r="F432" s="367" t="s">
        <v>2351</v>
      </c>
      <c r="G432" s="514">
        <v>100</v>
      </c>
      <c r="H432" s="514">
        <v>100</v>
      </c>
      <c r="I432" s="515">
        <v>20</v>
      </c>
    </row>
    <row r="433" spans="1:9" s="93" customFormat="1" ht="12.75" customHeight="1">
      <c r="A433" s="367">
        <v>425</v>
      </c>
      <c r="B433" s="512" t="s">
        <v>2375</v>
      </c>
      <c r="C433" s="512" t="s">
        <v>3023</v>
      </c>
      <c r="D433" s="516">
        <v>24001014430</v>
      </c>
      <c r="E433" s="513" t="s">
        <v>2350</v>
      </c>
      <c r="F433" s="367" t="s">
        <v>2351</v>
      </c>
      <c r="G433" s="514">
        <v>100</v>
      </c>
      <c r="H433" s="514">
        <v>100</v>
      </c>
      <c r="I433" s="515">
        <v>20</v>
      </c>
    </row>
    <row r="434" spans="1:9" s="93" customFormat="1" ht="12.75" customHeight="1">
      <c r="A434" s="367">
        <v>426</v>
      </c>
      <c r="B434" s="512" t="s">
        <v>3024</v>
      </c>
      <c r="C434" s="512" t="s">
        <v>3025</v>
      </c>
      <c r="D434" s="516">
        <v>24001022136</v>
      </c>
      <c r="E434" s="513" t="s">
        <v>2350</v>
      </c>
      <c r="F434" s="367" t="s">
        <v>2351</v>
      </c>
      <c r="G434" s="514">
        <v>100</v>
      </c>
      <c r="H434" s="514">
        <v>100</v>
      </c>
      <c r="I434" s="515">
        <v>20</v>
      </c>
    </row>
    <row r="435" spans="1:9" s="93" customFormat="1" ht="12.75" customHeight="1">
      <c r="A435" s="367">
        <v>427</v>
      </c>
      <c r="B435" s="512" t="s">
        <v>3026</v>
      </c>
      <c r="C435" s="512" t="s">
        <v>3027</v>
      </c>
      <c r="D435" s="516">
        <v>35001059185</v>
      </c>
      <c r="E435" s="513" t="s">
        <v>2350</v>
      </c>
      <c r="F435" s="367" t="s">
        <v>2351</v>
      </c>
      <c r="G435" s="514">
        <v>100</v>
      </c>
      <c r="H435" s="514">
        <v>100</v>
      </c>
      <c r="I435" s="515">
        <v>20</v>
      </c>
    </row>
    <row r="436" spans="1:9" s="93" customFormat="1" ht="12.75" customHeight="1">
      <c r="A436" s="367">
        <v>428</v>
      </c>
      <c r="B436" s="512" t="s">
        <v>2405</v>
      </c>
      <c r="C436" s="512" t="s">
        <v>3028</v>
      </c>
      <c r="D436" s="516">
        <v>24001018083</v>
      </c>
      <c r="E436" s="513" t="s">
        <v>2350</v>
      </c>
      <c r="F436" s="367" t="s">
        <v>2351</v>
      </c>
      <c r="G436" s="514">
        <v>100</v>
      </c>
      <c r="H436" s="514">
        <v>100</v>
      </c>
      <c r="I436" s="515">
        <v>20</v>
      </c>
    </row>
    <row r="437" spans="1:9" s="93" customFormat="1" ht="12.75" customHeight="1">
      <c r="A437" s="367">
        <v>429</v>
      </c>
      <c r="B437" s="512" t="s">
        <v>676</v>
      </c>
      <c r="C437" s="512" t="s">
        <v>3029</v>
      </c>
      <c r="D437" s="516">
        <v>24001000745</v>
      </c>
      <c r="E437" s="513" t="s">
        <v>2350</v>
      </c>
      <c r="F437" s="367" t="s">
        <v>2351</v>
      </c>
      <c r="G437" s="514">
        <v>100</v>
      </c>
      <c r="H437" s="514">
        <v>100</v>
      </c>
      <c r="I437" s="515">
        <v>20</v>
      </c>
    </row>
    <row r="438" spans="1:9" s="93" customFormat="1" ht="12.75" customHeight="1">
      <c r="A438" s="367">
        <v>430</v>
      </c>
      <c r="B438" s="512" t="s">
        <v>3030</v>
      </c>
      <c r="C438" s="512" t="s">
        <v>3031</v>
      </c>
      <c r="D438" s="516">
        <v>24001046141</v>
      </c>
      <c r="E438" s="513" t="s">
        <v>2350</v>
      </c>
      <c r="F438" s="367" t="s">
        <v>2351</v>
      </c>
      <c r="G438" s="514">
        <v>150</v>
      </c>
      <c r="H438" s="514">
        <v>150</v>
      </c>
      <c r="I438" s="515">
        <v>30</v>
      </c>
    </row>
    <row r="439" spans="1:9" s="93" customFormat="1" ht="12.75" customHeight="1">
      <c r="A439" s="367">
        <v>431</v>
      </c>
      <c r="B439" s="512" t="s">
        <v>3032</v>
      </c>
      <c r="C439" s="512" t="s">
        <v>3033</v>
      </c>
      <c r="D439" s="516">
        <v>32001003890</v>
      </c>
      <c r="E439" s="513" t="s">
        <v>2350</v>
      </c>
      <c r="F439" s="367" t="s">
        <v>2351</v>
      </c>
      <c r="G439" s="514">
        <v>100</v>
      </c>
      <c r="H439" s="514">
        <v>100</v>
      </c>
      <c r="I439" s="515">
        <v>20</v>
      </c>
    </row>
    <row r="440" spans="1:9" s="93" customFormat="1" ht="12.75" customHeight="1">
      <c r="A440" s="367">
        <v>432</v>
      </c>
      <c r="B440" s="512" t="s">
        <v>3034</v>
      </c>
      <c r="C440" s="512" t="s">
        <v>3035</v>
      </c>
      <c r="D440" s="516">
        <v>32001020424</v>
      </c>
      <c r="E440" s="513" t="s">
        <v>2350</v>
      </c>
      <c r="F440" s="367" t="s">
        <v>2351</v>
      </c>
      <c r="G440" s="514">
        <v>100</v>
      </c>
      <c r="H440" s="514">
        <v>100</v>
      </c>
      <c r="I440" s="515">
        <v>20</v>
      </c>
    </row>
    <row r="441" spans="1:9" s="93" customFormat="1" ht="12.75" customHeight="1">
      <c r="A441" s="367">
        <v>433</v>
      </c>
      <c r="B441" s="512" t="s">
        <v>3036</v>
      </c>
      <c r="C441" s="512" t="s">
        <v>3037</v>
      </c>
      <c r="D441" s="516">
        <v>32001022967</v>
      </c>
      <c r="E441" s="513" t="s">
        <v>2350</v>
      </c>
      <c r="F441" s="367" t="s">
        <v>2351</v>
      </c>
      <c r="G441" s="514">
        <v>100</v>
      </c>
      <c r="H441" s="514">
        <v>100</v>
      </c>
      <c r="I441" s="515">
        <v>20</v>
      </c>
    </row>
    <row r="442" spans="1:9" s="93" customFormat="1" ht="12.75" customHeight="1">
      <c r="A442" s="367">
        <v>434</v>
      </c>
      <c r="B442" s="512" t="s">
        <v>678</v>
      </c>
      <c r="C442" s="512" t="s">
        <v>3038</v>
      </c>
      <c r="D442" s="516">
        <v>33001005720</v>
      </c>
      <c r="E442" s="513" t="s">
        <v>2350</v>
      </c>
      <c r="F442" s="367" t="s">
        <v>2351</v>
      </c>
      <c r="G442" s="514">
        <v>100</v>
      </c>
      <c r="H442" s="514">
        <v>100</v>
      </c>
      <c r="I442" s="515">
        <v>20</v>
      </c>
    </row>
    <row r="443" spans="1:9" s="93" customFormat="1" ht="12.75" customHeight="1">
      <c r="A443" s="367">
        <v>435</v>
      </c>
      <c r="B443" s="512" t="s">
        <v>3039</v>
      </c>
      <c r="C443" s="512" t="s">
        <v>3040</v>
      </c>
      <c r="D443" s="516">
        <v>32001016620</v>
      </c>
      <c r="E443" s="513" t="s">
        <v>2350</v>
      </c>
      <c r="F443" s="367" t="s">
        <v>2351</v>
      </c>
      <c r="G443" s="514">
        <v>100</v>
      </c>
      <c r="H443" s="514">
        <v>100</v>
      </c>
      <c r="I443" s="515">
        <v>20</v>
      </c>
    </row>
    <row r="444" spans="1:9" s="93" customFormat="1" ht="12.75" customHeight="1">
      <c r="A444" s="367">
        <v>436</v>
      </c>
      <c r="B444" s="512" t="s">
        <v>3041</v>
      </c>
      <c r="C444" s="512" t="s">
        <v>3042</v>
      </c>
      <c r="D444" s="516">
        <v>32001026129</v>
      </c>
      <c r="E444" s="513" t="s">
        <v>2350</v>
      </c>
      <c r="F444" s="367" t="s">
        <v>2351</v>
      </c>
      <c r="G444" s="514">
        <v>100</v>
      </c>
      <c r="H444" s="514">
        <v>100</v>
      </c>
      <c r="I444" s="515">
        <v>20</v>
      </c>
    </row>
    <row r="445" spans="1:9" s="93" customFormat="1" ht="12.75" customHeight="1">
      <c r="A445" s="367">
        <v>437</v>
      </c>
      <c r="B445" s="512" t="s">
        <v>3043</v>
      </c>
      <c r="C445" s="512" t="s">
        <v>3044</v>
      </c>
      <c r="D445" s="516">
        <v>32501029568</v>
      </c>
      <c r="E445" s="513" t="s">
        <v>2350</v>
      </c>
      <c r="F445" s="367" t="s">
        <v>2351</v>
      </c>
      <c r="G445" s="514">
        <v>100</v>
      </c>
      <c r="H445" s="514">
        <v>100</v>
      </c>
      <c r="I445" s="515">
        <v>20</v>
      </c>
    </row>
    <row r="446" spans="1:9" s="93" customFormat="1" ht="12.75" customHeight="1">
      <c r="A446" s="367">
        <v>438</v>
      </c>
      <c r="B446" s="512" t="s">
        <v>3045</v>
      </c>
      <c r="C446" s="512" t="s">
        <v>3046</v>
      </c>
      <c r="D446" s="516">
        <v>32001004769</v>
      </c>
      <c r="E446" s="513" t="s">
        <v>2350</v>
      </c>
      <c r="F446" s="367" t="s">
        <v>2351</v>
      </c>
      <c r="G446" s="514">
        <v>100</v>
      </c>
      <c r="H446" s="514">
        <v>100</v>
      </c>
      <c r="I446" s="515">
        <v>20</v>
      </c>
    </row>
    <row r="447" spans="1:9" s="93" customFormat="1" ht="12.75" customHeight="1">
      <c r="A447" s="367">
        <v>439</v>
      </c>
      <c r="B447" s="512" t="s">
        <v>3047</v>
      </c>
      <c r="C447" s="512" t="s">
        <v>3048</v>
      </c>
      <c r="D447" s="516">
        <v>32001004380</v>
      </c>
      <c r="E447" s="513" t="s">
        <v>2350</v>
      </c>
      <c r="F447" s="367" t="s">
        <v>2351</v>
      </c>
      <c r="G447" s="514">
        <v>100</v>
      </c>
      <c r="H447" s="514">
        <v>100</v>
      </c>
      <c r="I447" s="515">
        <v>20</v>
      </c>
    </row>
    <row r="448" spans="1:9" s="93" customFormat="1" ht="12.75" customHeight="1">
      <c r="A448" s="367">
        <v>440</v>
      </c>
      <c r="B448" s="512" t="s">
        <v>3049</v>
      </c>
      <c r="C448" s="512" t="s">
        <v>3050</v>
      </c>
      <c r="D448" s="516">
        <v>32301030568</v>
      </c>
      <c r="E448" s="513" t="s">
        <v>2350</v>
      </c>
      <c r="F448" s="367" t="s">
        <v>2351</v>
      </c>
      <c r="G448" s="514">
        <v>100</v>
      </c>
      <c r="H448" s="514">
        <v>100</v>
      </c>
      <c r="I448" s="515">
        <v>20</v>
      </c>
    </row>
    <row r="449" spans="1:9" s="93" customFormat="1" ht="12.75" customHeight="1">
      <c r="A449" s="367">
        <v>441</v>
      </c>
      <c r="B449" s="512" t="s">
        <v>3051</v>
      </c>
      <c r="C449" s="512" t="s">
        <v>3052</v>
      </c>
      <c r="D449" s="516">
        <v>32001009008</v>
      </c>
      <c r="E449" s="513" t="s">
        <v>2350</v>
      </c>
      <c r="F449" s="367" t="s">
        <v>2351</v>
      </c>
      <c r="G449" s="514">
        <v>100</v>
      </c>
      <c r="H449" s="514">
        <v>100</v>
      </c>
      <c r="I449" s="515">
        <v>20</v>
      </c>
    </row>
    <row r="450" spans="1:9" s="93" customFormat="1" ht="12.75" customHeight="1">
      <c r="A450" s="367">
        <v>442</v>
      </c>
      <c r="B450" s="512" t="s">
        <v>3053</v>
      </c>
      <c r="C450" s="512" t="s">
        <v>3054</v>
      </c>
      <c r="D450" s="516">
        <v>32001024610</v>
      </c>
      <c r="E450" s="513" t="s">
        <v>2350</v>
      </c>
      <c r="F450" s="367" t="s">
        <v>2351</v>
      </c>
      <c r="G450" s="514">
        <v>100</v>
      </c>
      <c r="H450" s="514">
        <v>100</v>
      </c>
      <c r="I450" s="515">
        <v>20</v>
      </c>
    </row>
    <row r="451" spans="1:9" s="93" customFormat="1" ht="12.75" customHeight="1">
      <c r="A451" s="367">
        <v>443</v>
      </c>
      <c r="B451" s="512" t="s">
        <v>2403</v>
      </c>
      <c r="C451" s="512" t="s">
        <v>3055</v>
      </c>
      <c r="D451" s="512">
        <v>43001003714</v>
      </c>
      <c r="E451" s="513" t="s">
        <v>2350</v>
      </c>
      <c r="F451" s="367" t="s">
        <v>2351</v>
      </c>
      <c r="G451" s="514">
        <v>100</v>
      </c>
      <c r="H451" s="514">
        <v>100</v>
      </c>
      <c r="I451" s="515">
        <v>20</v>
      </c>
    </row>
    <row r="452" spans="1:9" s="93" customFormat="1" ht="12.75" customHeight="1">
      <c r="A452" s="367">
        <v>444</v>
      </c>
      <c r="B452" s="512" t="s">
        <v>513</v>
      </c>
      <c r="C452" s="512" t="s">
        <v>3056</v>
      </c>
      <c r="D452" s="512">
        <v>43001031416</v>
      </c>
      <c r="E452" s="513" t="s">
        <v>2350</v>
      </c>
      <c r="F452" s="367" t="s">
        <v>2351</v>
      </c>
      <c r="G452" s="514">
        <v>100</v>
      </c>
      <c r="H452" s="514">
        <v>100</v>
      </c>
      <c r="I452" s="515">
        <v>20</v>
      </c>
    </row>
    <row r="453" spans="1:9" s="93" customFormat="1" ht="12.75" customHeight="1">
      <c r="A453" s="367">
        <v>445</v>
      </c>
      <c r="B453" s="512" t="s">
        <v>3057</v>
      </c>
      <c r="C453" s="512" t="s">
        <v>3058</v>
      </c>
      <c r="D453" s="512">
        <v>35001119536</v>
      </c>
      <c r="E453" s="513" t="s">
        <v>2350</v>
      </c>
      <c r="F453" s="367" t="s">
        <v>2351</v>
      </c>
      <c r="G453" s="514">
        <v>100</v>
      </c>
      <c r="H453" s="514">
        <v>100</v>
      </c>
      <c r="I453" s="515">
        <v>20</v>
      </c>
    </row>
    <row r="454" spans="1:9" s="93" customFormat="1" ht="12.75" customHeight="1">
      <c r="A454" s="367">
        <v>446</v>
      </c>
      <c r="B454" s="512" t="s">
        <v>3059</v>
      </c>
      <c r="C454" s="512" t="s">
        <v>3060</v>
      </c>
      <c r="D454" s="512">
        <v>43001039293</v>
      </c>
      <c r="E454" s="513" t="s">
        <v>2350</v>
      </c>
      <c r="F454" s="367" t="s">
        <v>2351</v>
      </c>
      <c r="G454" s="514">
        <v>100</v>
      </c>
      <c r="H454" s="514">
        <v>100</v>
      </c>
      <c r="I454" s="515">
        <v>20</v>
      </c>
    </row>
    <row r="455" spans="1:9" s="93" customFormat="1" ht="12.75" customHeight="1">
      <c r="A455" s="367">
        <v>447</v>
      </c>
      <c r="B455" s="512" t="s">
        <v>2894</v>
      </c>
      <c r="C455" s="512" t="s">
        <v>591</v>
      </c>
      <c r="D455" s="512">
        <v>43001045244</v>
      </c>
      <c r="E455" s="513" t="s">
        <v>2350</v>
      </c>
      <c r="F455" s="367" t="s">
        <v>2351</v>
      </c>
      <c r="G455" s="514">
        <v>100</v>
      </c>
      <c r="H455" s="514">
        <v>100</v>
      </c>
      <c r="I455" s="515">
        <v>20</v>
      </c>
    </row>
    <row r="456" spans="1:9" s="93" customFormat="1" ht="12.75" customHeight="1">
      <c r="A456" s="367">
        <v>448</v>
      </c>
      <c r="B456" s="512" t="s">
        <v>2552</v>
      </c>
      <c r="C456" s="512" t="s">
        <v>3061</v>
      </c>
      <c r="D456" s="512">
        <v>43001041537</v>
      </c>
      <c r="E456" s="513" t="s">
        <v>2350</v>
      </c>
      <c r="F456" s="367" t="s">
        <v>2351</v>
      </c>
      <c r="G456" s="514">
        <v>100</v>
      </c>
      <c r="H456" s="514">
        <v>100</v>
      </c>
      <c r="I456" s="515">
        <v>20</v>
      </c>
    </row>
    <row r="457" spans="1:9" s="93" customFormat="1" ht="12.75" customHeight="1">
      <c r="A457" s="367">
        <v>449</v>
      </c>
      <c r="B457" s="512" t="s">
        <v>2870</v>
      </c>
      <c r="C457" s="512" t="s">
        <v>3009</v>
      </c>
      <c r="D457" s="512">
        <v>36001035460</v>
      </c>
      <c r="E457" s="513" t="s">
        <v>2350</v>
      </c>
      <c r="F457" s="367" t="s">
        <v>2351</v>
      </c>
      <c r="G457" s="514">
        <v>100</v>
      </c>
      <c r="H457" s="514">
        <v>100</v>
      </c>
      <c r="I457" s="515">
        <v>20</v>
      </c>
    </row>
    <row r="458" spans="1:9" s="93" customFormat="1" ht="12.75" customHeight="1">
      <c r="A458" s="367">
        <v>450</v>
      </c>
      <c r="B458" s="512" t="s">
        <v>2924</v>
      </c>
      <c r="C458" s="512" t="s">
        <v>3062</v>
      </c>
      <c r="D458" s="512">
        <v>43001035028</v>
      </c>
      <c r="E458" s="513" t="s">
        <v>2350</v>
      </c>
      <c r="F458" s="367" t="s">
        <v>2351</v>
      </c>
      <c r="G458" s="514">
        <v>100</v>
      </c>
      <c r="H458" s="514">
        <v>100</v>
      </c>
      <c r="I458" s="515">
        <v>20</v>
      </c>
    </row>
    <row r="459" spans="1:9" s="93" customFormat="1" ht="12.75" customHeight="1">
      <c r="A459" s="367">
        <v>451</v>
      </c>
      <c r="B459" s="512" t="s">
        <v>843</v>
      </c>
      <c r="C459" s="512" t="s">
        <v>3063</v>
      </c>
      <c r="D459" s="512">
        <v>43001020283</v>
      </c>
      <c r="E459" s="513" t="s">
        <v>2350</v>
      </c>
      <c r="F459" s="367" t="s">
        <v>2351</v>
      </c>
      <c r="G459" s="514">
        <v>100</v>
      </c>
      <c r="H459" s="514">
        <v>100</v>
      </c>
      <c r="I459" s="515">
        <v>20</v>
      </c>
    </row>
    <row r="460" spans="1:9" s="93" customFormat="1" ht="12.75" customHeight="1">
      <c r="A460" s="367">
        <v>452</v>
      </c>
      <c r="B460" s="512" t="s">
        <v>3020</v>
      </c>
      <c r="C460" s="512" t="s">
        <v>3064</v>
      </c>
      <c r="D460" s="512">
        <v>43001042579</v>
      </c>
      <c r="E460" s="513" t="s">
        <v>2350</v>
      </c>
      <c r="F460" s="367" t="s">
        <v>2351</v>
      </c>
      <c r="G460" s="514">
        <v>100</v>
      </c>
      <c r="H460" s="514">
        <v>100</v>
      </c>
      <c r="I460" s="515">
        <v>20</v>
      </c>
    </row>
    <row r="461" spans="1:9" s="93" customFormat="1" ht="12.75" customHeight="1">
      <c r="A461" s="367">
        <v>453</v>
      </c>
      <c r="B461" s="512" t="s">
        <v>853</v>
      </c>
      <c r="C461" s="512" t="s">
        <v>3065</v>
      </c>
      <c r="D461" s="512">
        <v>43001003266</v>
      </c>
      <c r="E461" s="513" t="s">
        <v>2350</v>
      </c>
      <c r="F461" s="367" t="s">
        <v>2351</v>
      </c>
      <c r="G461" s="514">
        <v>100</v>
      </c>
      <c r="H461" s="514">
        <v>100</v>
      </c>
      <c r="I461" s="515">
        <v>20</v>
      </c>
    </row>
    <row r="462" spans="1:9" s="93" customFormat="1" ht="12.75" customHeight="1">
      <c r="A462" s="367">
        <v>454</v>
      </c>
      <c r="B462" s="512" t="s">
        <v>2604</v>
      </c>
      <c r="C462" s="512" t="s">
        <v>3066</v>
      </c>
      <c r="D462" s="512">
        <v>43001027076</v>
      </c>
      <c r="E462" s="513" t="s">
        <v>2350</v>
      </c>
      <c r="F462" s="367" t="s">
        <v>2351</v>
      </c>
      <c r="G462" s="514">
        <v>100</v>
      </c>
      <c r="H462" s="514">
        <v>100</v>
      </c>
      <c r="I462" s="515">
        <v>20</v>
      </c>
    </row>
    <row r="463" spans="1:9" s="93" customFormat="1" ht="12.75" customHeight="1">
      <c r="A463" s="367">
        <v>455</v>
      </c>
      <c r="B463" s="512" t="s">
        <v>2490</v>
      </c>
      <c r="C463" s="512" t="s">
        <v>2780</v>
      </c>
      <c r="D463" s="512">
        <v>43001034031</v>
      </c>
      <c r="E463" s="513" t="s">
        <v>2350</v>
      </c>
      <c r="F463" s="367" t="s">
        <v>2351</v>
      </c>
      <c r="G463" s="514">
        <v>100</v>
      </c>
      <c r="H463" s="514">
        <v>100</v>
      </c>
      <c r="I463" s="515">
        <v>20</v>
      </c>
    </row>
    <row r="464" spans="1:9" s="93" customFormat="1" ht="12.75" customHeight="1">
      <c r="A464" s="367">
        <v>456</v>
      </c>
      <c r="B464" s="512" t="s">
        <v>676</v>
      </c>
      <c r="C464" s="512" t="s">
        <v>3067</v>
      </c>
      <c r="D464" s="512">
        <v>43001034811</v>
      </c>
      <c r="E464" s="513" t="s">
        <v>2350</v>
      </c>
      <c r="F464" s="367" t="s">
        <v>2351</v>
      </c>
      <c r="G464" s="514">
        <v>100</v>
      </c>
      <c r="H464" s="514">
        <v>100</v>
      </c>
      <c r="I464" s="515">
        <v>20</v>
      </c>
    </row>
    <row r="465" spans="1:9" s="93" customFormat="1" ht="12.75" customHeight="1">
      <c r="A465" s="367">
        <v>457</v>
      </c>
      <c r="B465" s="512" t="s">
        <v>3068</v>
      </c>
      <c r="C465" s="512" t="s">
        <v>3069</v>
      </c>
      <c r="D465" s="512">
        <v>43001041933</v>
      </c>
      <c r="E465" s="513" t="s">
        <v>2350</v>
      </c>
      <c r="F465" s="367" t="s">
        <v>2351</v>
      </c>
      <c r="G465" s="514">
        <v>100</v>
      </c>
      <c r="H465" s="514">
        <v>100</v>
      </c>
      <c r="I465" s="515">
        <v>20</v>
      </c>
    </row>
    <row r="466" spans="1:9" s="93" customFormat="1" ht="12.75" customHeight="1">
      <c r="A466" s="367">
        <v>458</v>
      </c>
      <c r="B466" s="512" t="s">
        <v>2405</v>
      </c>
      <c r="C466" s="512" t="s">
        <v>2574</v>
      </c>
      <c r="D466" s="512">
        <v>43001023558</v>
      </c>
      <c r="E466" s="513" t="s">
        <v>2350</v>
      </c>
      <c r="F466" s="367" t="s">
        <v>2351</v>
      </c>
      <c r="G466" s="514">
        <v>100</v>
      </c>
      <c r="H466" s="514">
        <v>100</v>
      </c>
      <c r="I466" s="515">
        <v>20</v>
      </c>
    </row>
    <row r="467" spans="1:9" s="93" customFormat="1" ht="12.75" customHeight="1">
      <c r="A467" s="367">
        <v>459</v>
      </c>
      <c r="B467" s="512" t="s">
        <v>2566</v>
      </c>
      <c r="C467" s="512" t="s">
        <v>3070</v>
      </c>
      <c r="D467" s="512">
        <v>43001033638</v>
      </c>
      <c r="E467" s="513" t="s">
        <v>2350</v>
      </c>
      <c r="F467" s="367" t="s">
        <v>2351</v>
      </c>
      <c r="G467" s="514">
        <v>100</v>
      </c>
      <c r="H467" s="514">
        <v>100</v>
      </c>
      <c r="I467" s="515">
        <v>20</v>
      </c>
    </row>
    <row r="468" spans="1:9" s="93" customFormat="1" ht="12.75" customHeight="1">
      <c r="A468" s="367">
        <v>460</v>
      </c>
      <c r="B468" s="512" t="s">
        <v>2392</v>
      </c>
      <c r="C468" s="512" t="s">
        <v>3071</v>
      </c>
      <c r="D468" s="516">
        <v>43001018260</v>
      </c>
      <c r="E468" s="513" t="s">
        <v>2350</v>
      </c>
      <c r="F468" s="367" t="s">
        <v>2351</v>
      </c>
      <c r="G468" s="514">
        <v>150</v>
      </c>
      <c r="H468" s="514">
        <v>150</v>
      </c>
      <c r="I468" s="515">
        <v>30</v>
      </c>
    </row>
    <row r="469" spans="1:9" s="93" customFormat="1" ht="12.75" customHeight="1">
      <c r="A469" s="367">
        <v>461</v>
      </c>
      <c r="B469" s="456" t="s">
        <v>2714</v>
      </c>
      <c r="C469" s="456" t="s">
        <v>3072</v>
      </c>
      <c r="D469" s="458" t="s">
        <v>3073</v>
      </c>
      <c r="E469" s="513" t="s">
        <v>2350</v>
      </c>
      <c r="F469" s="367" t="s">
        <v>2351</v>
      </c>
      <c r="G469" s="514">
        <v>150</v>
      </c>
      <c r="H469" s="514">
        <v>150</v>
      </c>
      <c r="I469" s="515">
        <v>30</v>
      </c>
    </row>
    <row r="470" spans="1:9" s="93" customFormat="1" ht="12.75" customHeight="1">
      <c r="A470" s="367">
        <v>462</v>
      </c>
      <c r="B470" s="519" t="s">
        <v>2430</v>
      </c>
      <c r="C470" s="520" t="s">
        <v>2941</v>
      </c>
      <c r="D470" s="519" t="s">
        <v>3074</v>
      </c>
      <c r="E470" s="513" t="s">
        <v>2350</v>
      </c>
      <c r="F470" s="367" t="s">
        <v>2351</v>
      </c>
      <c r="G470" s="514">
        <v>100</v>
      </c>
      <c r="H470" s="514">
        <v>100</v>
      </c>
      <c r="I470" s="515">
        <v>20</v>
      </c>
    </row>
    <row r="471" spans="1:9" s="93" customFormat="1" ht="12.75" customHeight="1">
      <c r="A471" s="367">
        <v>463</v>
      </c>
      <c r="B471" s="519" t="s">
        <v>3075</v>
      </c>
      <c r="C471" s="520" t="s">
        <v>3076</v>
      </c>
      <c r="D471" s="519">
        <v>55001002192</v>
      </c>
      <c r="E471" s="513" t="s">
        <v>2350</v>
      </c>
      <c r="F471" s="367" t="s">
        <v>2351</v>
      </c>
      <c r="G471" s="514">
        <v>100</v>
      </c>
      <c r="H471" s="514">
        <v>100</v>
      </c>
      <c r="I471" s="515">
        <v>20</v>
      </c>
    </row>
    <row r="472" spans="1:9" s="93" customFormat="1" ht="12.75" customHeight="1">
      <c r="A472" s="367">
        <v>464</v>
      </c>
      <c r="B472" s="519" t="s">
        <v>2634</v>
      </c>
      <c r="C472" s="520" t="s">
        <v>2625</v>
      </c>
      <c r="D472" s="458" t="s">
        <v>3077</v>
      </c>
      <c r="E472" s="513" t="s">
        <v>2350</v>
      </c>
      <c r="F472" s="367" t="s">
        <v>2351</v>
      </c>
      <c r="G472" s="514">
        <v>100</v>
      </c>
      <c r="H472" s="514">
        <v>100</v>
      </c>
      <c r="I472" s="515">
        <v>20</v>
      </c>
    </row>
    <row r="473" spans="1:9" s="93" customFormat="1" ht="12.75" customHeight="1">
      <c r="A473" s="367">
        <v>465</v>
      </c>
      <c r="B473" s="519" t="s">
        <v>2538</v>
      </c>
      <c r="C473" s="520" t="s">
        <v>3078</v>
      </c>
      <c r="D473" s="458" t="s">
        <v>3079</v>
      </c>
      <c r="E473" s="513" t="s">
        <v>2350</v>
      </c>
      <c r="F473" s="367" t="s">
        <v>2351</v>
      </c>
      <c r="G473" s="514">
        <v>100</v>
      </c>
      <c r="H473" s="514">
        <v>100</v>
      </c>
      <c r="I473" s="515">
        <v>20</v>
      </c>
    </row>
    <row r="474" spans="1:9" s="93" customFormat="1" ht="12.75" customHeight="1">
      <c r="A474" s="367">
        <v>466</v>
      </c>
      <c r="B474" s="519" t="s">
        <v>3080</v>
      </c>
      <c r="C474" s="520" t="s">
        <v>3081</v>
      </c>
      <c r="D474" s="458" t="s">
        <v>3082</v>
      </c>
      <c r="E474" s="513" t="s">
        <v>2350</v>
      </c>
      <c r="F474" s="367" t="s">
        <v>2351</v>
      </c>
      <c r="G474" s="514">
        <v>100</v>
      </c>
      <c r="H474" s="514">
        <v>100</v>
      </c>
      <c r="I474" s="515">
        <v>20</v>
      </c>
    </row>
    <row r="475" spans="1:9" s="93" customFormat="1" ht="12.75" customHeight="1">
      <c r="A475" s="367">
        <v>467</v>
      </c>
      <c r="B475" s="519" t="s">
        <v>2390</v>
      </c>
      <c r="C475" s="520" t="s">
        <v>3083</v>
      </c>
      <c r="D475" s="519">
        <v>62002003564</v>
      </c>
      <c r="E475" s="513" t="s">
        <v>2350</v>
      </c>
      <c r="F475" s="367" t="s">
        <v>2351</v>
      </c>
      <c r="G475" s="514">
        <v>100</v>
      </c>
      <c r="H475" s="514">
        <v>100</v>
      </c>
      <c r="I475" s="515">
        <v>20</v>
      </c>
    </row>
    <row r="476" spans="1:9" s="93" customFormat="1" ht="12.75" customHeight="1">
      <c r="A476" s="367">
        <v>468</v>
      </c>
      <c r="B476" s="519" t="s">
        <v>2390</v>
      </c>
      <c r="C476" s="520" t="s">
        <v>3084</v>
      </c>
      <c r="D476" s="458" t="s">
        <v>3085</v>
      </c>
      <c r="E476" s="513" t="s">
        <v>2350</v>
      </c>
      <c r="F476" s="367" t="s">
        <v>2351</v>
      </c>
      <c r="G476" s="514">
        <v>100</v>
      </c>
      <c r="H476" s="514">
        <v>100</v>
      </c>
      <c r="I476" s="515">
        <v>20</v>
      </c>
    </row>
    <row r="477" spans="1:9" s="93" customFormat="1" ht="12.75" customHeight="1">
      <c r="A477" s="367">
        <v>469</v>
      </c>
      <c r="B477" s="519" t="s">
        <v>3086</v>
      </c>
      <c r="C477" s="520" t="s">
        <v>3087</v>
      </c>
      <c r="D477" s="458" t="s">
        <v>3088</v>
      </c>
      <c r="E477" s="513" t="s">
        <v>2350</v>
      </c>
      <c r="F477" s="367" t="s">
        <v>2351</v>
      </c>
      <c r="G477" s="514">
        <v>100</v>
      </c>
      <c r="H477" s="514">
        <v>100</v>
      </c>
      <c r="I477" s="515">
        <v>20</v>
      </c>
    </row>
    <row r="478" spans="1:9" s="93" customFormat="1" ht="12.75" customHeight="1">
      <c r="A478" s="367">
        <v>470</v>
      </c>
      <c r="B478" s="519" t="s">
        <v>2538</v>
      </c>
      <c r="C478" s="520" t="s">
        <v>3013</v>
      </c>
      <c r="D478" s="458" t="s">
        <v>3089</v>
      </c>
      <c r="E478" s="513" t="s">
        <v>2350</v>
      </c>
      <c r="F478" s="367" t="s">
        <v>2351</v>
      </c>
      <c r="G478" s="514">
        <v>100</v>
      </c>
      <c r="H478" s="514">
        <v>100</v>
      </c>
      <c r="I478" s="515">
        <v>20</v>
      </c>
    </row>
    <row r="479" spans="1:9" s="93" customFormat="1" ht="12.75" customHeight="1">
      <c r="A479" s="367">
        <v>471</v>
      </c>
      <c r="B479" s="519" t="s">
        <v>2793</v>
      </c>
      <c r="C479" s="520" t="s">
        <v>3090</v>
      </c>
      <c r="D479" s="458" t="s">
        <v>3091</v>
      </c>
      <c r="E479" s="513" t="s">
        <v>2350</v>
      </c>
      <c r="F479" s="367" t="s">
        <v>2351</v>
      </c>
      <c r="G479" s="514">
        <v>100</v>
      </c>
      <c r="H479" s="514">
        <v>100</v>
      </c>
      <c r="I479" s="515">
        <v>20</v>
      </c>
    </row>
    <row r="480" spans="1:9" s="93" customFormat="1" ht="12.75" customHeight="1">
      <c r="A480" s="367">
        <v>472</v>
      </c>
      <c r="B480" s="519" t="s">
        <v>585</v>
      </c>
      <c r="C480" s="520" t="s">
        <v>3092</v>
      </c>
      <c r="D480" s="458" t="s">
        <v>3093</v>
      </c>
      <c r="E480" s="513" t="s">
        <v>2350</v>
      </c>
      <c r="F480" s="367" t="s">
        <v>2351</v>
      </c>
      <c r="G480" s="514">
        <v>100</v>
      </c>
      <c r="H480" s="514">
        <v>100</v>
      </c>
      <c r="I480" s="515">
        <v>20</v>
      </c>
    </row>
    <row r="481" spans="1:9" s="93" customFormat="1" ht="12.75" customHeight="1">
      <c r="A481" s="367">
        <v>473</v>
      </c>
      <c r="B481" s="519" t="s">
        <v>676</v>
      </c>
      <c r="C481" s="520" t="s">
        <v>589</v>
      </c>
      <c r="D481" s="458" t="s">
        <v>3094</v>
      </c>
      <c r="E481" s="513" t="s">
        <v>2350</v>
      </c>
      <c r="F481" s="367" t="s">
        <v>2351</v>
      </c>
      <c r="G481" s="514">
        <v>100</v>
      </c>
      <c r="H481" s="514">
        <v>100</v>
      </c>
      <c r="I481" s="515">
        <v>20</v>
      </c>
    </row>
    <row r="482" spans="1:9" s="93" customFormat="1" ht="12.75" customHeight="1">
      <c r="A482" s="367">
        <v>474</v>
      </c>
      <c r="B482" s="519" t="s">
        <v>843</v>
      </c>
      <c r="C482" s="520" t="s">
        <v>2969</v>
      </c>
      <c r="D482" s="458" t="s">
        <v>3095</v>
      </c>
      <c r="E482" s="513" t="s">
        <v>2350</v>
      </c>
      <c r="F482" s="367" t="s">
        <v>2351</v>
      </c>
      <c r="G482" s="514">
        <v>100</v>
      </c>
      <c r="H482" s="514">
        <v>100</v>
      </c>
      <c r="I482" s="515">
        <v>20</v>
      </c>
    </row>
    <row r="483" spans="1:9" s="93" customFormat="1" ht="12.75" customHeight="1">
      <c r="A483" s="367">
        <v>475</v>
      </c>
      <c r="B483" s="519" t="s">
        <v>2390</v>
      </c>
      <c r="C483" s="520" t="s">
        <v>3096</v>
      </c>
      <c r="D483" s="458" t="s">
        <v>3097</v>
      </c>
      <c r="E483" s="513" t="s">
        <v>2350</v>
      </c>
      <c r="F483" s="367" t="s">
        <v>2351</v>
      </c>
      <c r="G483" s="514">
        <v>100</v>
      </c>
      <c r="H483" s="514">
        <v>100</v>
      </c>
      <c r="I483" s="515">
        <v>20</v>
      </c>
    </row>
    <row r="484" spans="1:9" s="93" customFormat="1" ht="12.75" customHeight="1">
      <c r="A484" s="367">
        <v>476</v>
      </c>
      <c r="B484" s="519" t="s">
        <v>2395</v>
      </c>
      <c r="C484" s="520" t="s">
        <v>3098</v>
      </c>
      <c r="D484" s="458" t="s">
        <v>3099</v>
      </c>
      <c r="E484" s="513" t="s">
        <v>2350</v>
      </c>
      <c r="F484" s="367" t="s">
        <v>2351</v>
      </c>
      <c r="G484" s="514">
        <v>100</v>
      </c>
      <c r="H484" s="514">
        <v>100</v>
      </c>
      <c r="I484" s="515">
        <v>20</v>
      </c>
    </row>
    <row r="485" spans="1:9" s="93" customFormat="1" ht="12.75" customHeight="1">
      <c r="A485" s="367">
        <v>477</v>
      </c>
      <c r="B485" s="519" t="s">
        <v>2390</v>
      </c>
      <c r="C485" s="520" t="s">
        <v>591</v>
      </c>
      <c r="D485" s="458" t="s">
        <v>3100</v>
      </c>
      <c r="E485" s="513" t="s">
        <v>2350</v>
      </c>
      <c r="F485" s="367" t="s">
        <v>2351</v>
      </c>
      <c r="G485" s="514">
        <v>100</v>
      </c>
      <c r="H485" s="514">
        <v>100</v>
      </c>
      <c r="I485" s="515">
        <v>20</v>
      </c>
    </row>
    <row r="486" spans="1:9" s="93" customFormat="1" ht="12.75" customHeight="1">
      <c r="A486" s="367">
        <v>478</v>
      </c>
      <c r="B486" s="519" t="s">
        <v>2348</v>
      </c>
      <c r="C486" s="520" t="s">
        <v>3101</v>
      </c>
      <c r="D486" s="458" t="s">
        <v>3102</v>
      </c>
      <c r="E486" s="513" t="s">
        <v>2350</v>
      </c>
      <c r="F486" s="367" t="s">
        <v>2351</v>
      </c>
      <c r="G486" s="514">
        <v>100</v>
      </c>
      <c r="H486" s="514">
        <v>100</v>
      </c>
      <c r="I486" s="515">
        <v>20</v>
      </c>
    </row>
    <row r="487" spans="1:9" s="93" customFormat="1" ht="12.75" customHeight="1">
      <c r="A487" s="367">
        <v>479</v>
      </c>
      <c r="B487" s="519" t="s">
        <v>2791</v>
      </c>
      <c r="C487" s="520" t="s">
        <v>2397</v>
      </c>
      <c r="D487" s="458" t="s">
        <v>3103</v>
      </c>
      <c r="E487" s="513" t="s">
        <v>2350</v>
      </c>
      <c r="F487" s="367" t="s">
        <v>2351</v>
      </c>
      <c r="G487" s="514">
        <v>100</v>
      </c>
      <c r="H487" s="514">
        <v>100</v>
      </c>
      <c r="I487" s="515">
        <v>20</v>
      </c>
    </row>
    <row r="488" spans="1:9" s="93" customFormat="1" ht="12.75" customHeight="1">
      <c r="A488" s="367">
        <v>480</v>
      </c>
      <c r="B488" s="519" t="s">
        <v>676</v>
      </c>
      <c r="C488" s="520" t="s">
        <v>3104</v>
      </c>
      <c r="D488" s="458" t="s">
        <v>3105</v>
      </c>
      <c r="E488" s="513" t="s">
        <v>2350</v>
      </c>
      <c r="F488" s="367" t="s">
        <v>2351</v>
      </c>
      <c r="G488" s="514">
        <v>100</v>
      </c>
      <c r="H488" s="514">
        <v>100</v>
      </c>
      <c r="I488" s="515">
        <v>20</v>
      </c>
    </row>
    <row r="489" spans="1:9" s="93" customFormat="1" ht="12.75" customHeight="1">
      <c r="A489" s="367">
        <v>481</v>
      </c>
      <c r="B489" s="519" t="s">
        <v>676</v>
      </c>
      <c r="C489" s="520" t="s">
        <v>3106</v>
      </c>
      <c r="D489" s="458" t="s">
        <v>3107</v>
      </c>
      <c r="E489" s="513" t="s">
        <v>2350</v>
      </c>
      <c r="F489" s="367" t="s">
        <v>2351</v>
      </c>
      <c r="G489" s="514">
        <v>100</v>
      </c>
      <c r="H489" s="514">
        <v>100</v>
      </c>
      <c r="I489" s="515">
        <v>20</v>
      </c>
    </row>
    <row r="490" spans="1:9" s="93" customFormat="1" ht="12.75" customHeight="1">
      <c r="A490" s="367">
        <v>482</v>
      </c>
      <c r="B490" s="519" t="s">
        <v>3108</v>
      </c>
      <c r="C490" s="520" t="s">
        <v>3109</v>
      </c>
      <c r="D490" s="458" t="s">
        <v>3110</v>
      </c>
      <c r="E490" s="513" t="s">
        <v>2350</v>
      </c>
      <c r="F490" s="367" t="s">
        <v>2351</v>
      </c>
      <c r="G490" s="514">
        <v>100</v>
      </c>
      <c r="H490" s="514">
        <v>100</v>
      </c>
      <c r="I490" s="515">
        <v>20</v>
      </c>
    </row>
    <row r="491" spans="1:9" s="93" customFormat="1" ht="12.75" customHeight="1">
      <c r="A491" s="367">
        <v>483</v>
      </c>
      <c r="B491" s="519" t="s">
        <v>676</v>
      </c>
      <c r="C491" s="520" t="s">
        <v>3111</v>
      </c>
      <c r="D491" s="458" t="s">
        <v>3112</v>
      </c>
      <c r="E491" s="513" t="s">
        <v>2350</v>
      </c>
      <c r="F491" s="367" t="s">
        <v>2351</v>
      </c>
      <c r="G491" s="514">
        <v>100</v>
      </c>
      <c r="H491" s="514">
        <v>100</v>
      </c>
      <c r="I491" s="515">
        <v>20</v>
      </c>
    </row>
    <row r="492" spans="1:9" s="93" customFormat="1" ht="12.75" customHeight="1">
      <c r="A492" s="367">
        <v>484</v>
      </c>
      <c r="B492" s="519" t="s">
        <v>3113</v>
      </c>
      <c r="C492" s="520" t="s">
        <v>3114</v>
      </c>
      <c r="D492" s="458" t="s">
        <v>3115</v>
      </c>
      <c r="E492" s="513" t="s">
        <v>2350</v>
      </c>
      <c r="F492" s="367" t="s">
        <v>2351</v>
      </c>
      <c r="G492" s="514">
        <v>100</v>
      </c>
      <c r="H492" s="514">
        <v>100</v>
      </c>
      <c r="I492" s="515">
        <v>20</v>
      </c>
    </row>
    <row r="493" spans="1:9" s="93" customFormat="1" ht="12.75" customHeight="1">
      <c r="A493" s="367">
        <v>485</v>
      </c>
      <c r="B493" s="519" t="s">
        <v>3116</v>
      </c>
      <c r="C493" s="520" t="s">
        <v>3117</v>
      </c>
      <c r="D493" s="458" t="s">
        <v>3118</v>
      </c>
      <c r="E493" s="513" t="s">
        <v>2350</v>
      </c>
      <c r="F493" s="367" t="s">
        <v>2351</v>
      </c>
      <c r="G493" s="514">
        <v>100</v>
      </c>
      <c r="H493" s="514">
        <v>100</v>
      </c>
      <c r="I493" s="515">
        <v>20</v>
      </c>
    </row>
    <row r="494" spans="1:9" s="93" customFormat="1" ht="12.75" customHeight="1">
      <c r="A494" s="367">
        <v>486</v>
      </c>
      <c r="B494" s="519" t="s">
        <v>3119</v>
      </c>
      <c r="C494" s="520" t="s">
        <v>3120</v>
      </c>
      <c r="D494" s="458" t="s">
        <v>3121</v>
      </c>
      <c r="E494" s="513" t="s">
        <v>2350</v>
      </c>
      <c r="F494" s="367" t="s">
        <v>2351</v>
      </c>
      <c r="G494" s="514">
        <v>100</v>
      </c>
      <c r="H494" s="514">
        <v>100</v>
      </c>
      <c r="I494" s="515">
        <v>20</v>
      </c>
    </row>
    <row r="495" spans="1:9" s="93" customFormat="1" ht="12.75" customHeight="1">
      <c r="A495" s="367">
        <v>487</v>
      </c>
      <c r="B495" s="519" t="s">
        <v>518</v>
      </c>
      <c r="C495" s="520" t="s">
        <v>2933</v>
      </c>
      <c r="D495" s="458" t="s">
        <v>3122</v>
      </c>
      <c r="E495" s="513" t="s">
        <v>2350</v>
      </c>
      <c r="F495" s="367" t="s">
        <v>2351</v>
      </c>
      <c r="G495" s="514">
        <v>100</v>
      </c>
      <c r="H495" s="514">
        <v>100</v>
      </c>
      <c r="I495" s="515">
        <v>20</v>
      </c>
    </row>
    <row r="496" spans="1:9" s="93" customFormat="1" ht="12.75" customHeight="1">
      <c r="A496" s="367">
        <v>488</v>
      </c>
      <c r="B496" s="519" t="s">
        <v>600</v>
      </c>
      <c r="C496" s="520" t="s">
        <v>2846</v>
      </c>
      <c r="D496" s="458" t="s">
        <v>3123</v>
      </c>
      <c r="E496" s="513" t="s">
        <v>2350</v>
      </c>
      <c r="F496" s="367" t="s">
        <v>2351</v>
      </c>
      <c r="G496" s="514">
        <v>100</v>
      </c>
      <c r="H496" s="514">
        <v>100</v>
      </c>
      <c r="I496" s="515">
        <v>20</v>
      </c>
    </row>
    <row r="497" spans="1:9" s="93" customFormat="1" ht="12.75" customHeight="1">
      <c r="A497" s="367">
        <v>489</v>
      </c>
      <c r="B497" s="519" t="s">
        <v>2876</v>
      </c>
      <c r="C497" s="520" t="s">
        <v>3124</v>
      </c>
      <c r="D497" s="458" t="s">
        <v>3125</v>
      </c>
      <c r="E497" s="513" t="s">
        <v>2350</v>
      </c>
      <c r="F497" s="367" t="s">
        <v>2351</v>
      </c>
      <c r="G497" s="514">
        <v>100</v>
      </c>
      <c r="H497" s="514">
        <v>100</v>
      </c>
      <c r="I497" s="515">
        <v>20</v>
      </c>
    </row>
    <row r="498" spans="1:9" s="93" customFormat="1" ht="12.75" customHeight="1">
      <c r="A498" s="367">
        <v>490</v>
      </c>
      <c r="B498" s="519" t="s">
        <v>3126</v>
      </c>
      <c r="C498" s="520" t="s">
        <v>589</v>
      </c>
      <c r="D498" s="458" t="s">
        <v>3127</v>
      </c>
      <c r="E498" s="513" t="s">
        <v>2350</v>
      </c>
      <c r="F498" s="367" t="s">
        <v>2351</v>
      </c>
      <c r="G498" s="514">
        <v>100</v>
      </c>
      <c r="H498" s="514">
        <v>100</v>
      </c>
      <c r="I498" s="515">
        <v>20</v>
      </c>
    </row>
    <row r="499" spans="1:9" s="93" customFormat="1" ht="12.75" customHeight="1">
      <c r="A499" s="367">
        <v>491</v>
      </c>
      <c r="B499" s="519" t="s">
        <v>2817</v>
      </c>
      <c r="C499" s="520" t="s">
        <v>3128</v>
      </c>
      <c r="D499" s="458" t="s">
        <v>3129</v>
      </c>
      <c r="E499" s="513" t="s">
        <v>2350</v>
      </c>
      <c r="F499" s="367" t="s">
        <v>2351</v>
      </c>
      <c r="G499" s="514">
        <v>100</v>
      </c>
      <c r="H499" s="514">
        <v>100</v>
      </c>
      <c r="I499" s="515">
        <v>20</v>
      </c>
    </row>
    <row r="500" spans="1:9" s="93" customFormat="1" ht="12.75" customHeight="1">
      <c r="A500" s="367">
        <v>492</v>
      </c>
      <c r="B500" s="519" t="s">
        <v>2509</v>
      </c>
      <c r="C500" s="520" t="s">
        <v>3130</v>
      </c>
      <c r="D500" s="458" t="s">
        <v>3131</v>
      </c>
      <c r="E500" s="513" t="s">
        <v>2350</v>
      </c>
      <c r="F500" s="367" t="s">
        <v>2351</v>
      </c>
      <c r="G500" s="514">
        <v>100</v>
      </c>
      <c r="H500" s="514">
        <v>100</v>
      </c>
      <c r="I500" s="515">
        <v>20</v>
      </c>
    </row>
    <row r="501" spans="1:9" s="93" customFormat="1" ht="12.75" customHeight="1">
      <c r="A501" s="367">
        <v>493</v>
      </c>
      <c r="B501" s="519" t="s">
        <v>835</v>
      </c>
      <c r="C501" s="520" t="s">
        <v>3132</v>
      </c>
      <c r="D501" s="458" t="s">
        <v>3133</v>
      </c>
      <c r="E501" s="513" t="s">
        <v>2350</v>
      </c>
      <c r="F501" s="367" t="s">
        <v>2351</v>
      </c>
      <c r="G501" s="514">
        <v>100</v>
      </c>
      <c r="H501" s="514">
        <v>100</v>
      </c>
      <c r="I501" s="515">
        <v>20</v>
      </c>
    </row>
    <row r="502" spans="1:9" s="93" customFormat="1" ht="12.75" customHeight="1">
      <c r="A502" s="367">
        <v>494</v>
      </c>
      <c r="B502" s="519" t="s">
        <v>2634</v>
      </c>
      <c r="C502" s="520" t="s">
        <v>3134</v>
      </c>
      <c r="D502" s="458" t="s">
        <v>3135</v>
      </c>
      <c r="E502" s="513" t="s">
        <v>2350</v>
      </c>
      <c r="F502" s="367" t="s">
        <v>2351</v>
      </c>
      <c r="G502" s="514">
        <v>100</v>
      </c>
      <c r="H502" s="514">
        <v>100</v>
      </c>
      <c r="I502" s="515">
        <v>20</v>
      </c>
    </row>
    <row r="503" spans="1:9" s="93" customFormat="1" ht="12.75" customHeight="1">
      <c r="A503" s="367">
        <v>495</v>
      </c>
      <c r="B503" s="519" t="s">
        <v>841</v>
      </c>
      <c r="C503" s="520" t="s">
        <v>3136</v>
      </c>
      <c r="D503" s="458" t="s">
        <v>3137</v>
      </c>
      <c r="E503" s="513" t="s">
        <v>2350</v>
      </c>
      <c r="F503" s="367" t="s">
        <v>2351</v>
      </c>
      <c r="G503" s="514">
        <v>100</v>
      </c>
      <c r="H503" s="514">
        <v>100</v>
      </c>
      <c r="I503" s="515">
        <v>20</v>
      </c>
    </row>
    <row r="504" spans="1:9" s="93" customFormat="1" ht="12.75" customHeight="1">
      <c r="A504" s="367">
        <v>496</v>
      </c>
      <c r="B504" s="519" t="s">
        <v>513</v>
      </c>
      <c r="C504" s="520" t="s">
        <v>3138</v>
      </c>
      <c r="D504" s="458" t="s">
        <v>3139</v>
      </c>
      <c r="E504" s="513" t="s">
        <v>2350</v>
      </c>
      <c r="F504" s="367" t="s">
        <v>2351</v>
      </c>
      <c r="G504" s="514">
        <v>100</v>
      </c>
      <c r="H504" s="514">
        <v>100</v>
      </c>
      <c r="I504" s="515">
        <v>20</v>
      </c>
    </row>
    <row r="505" spans="1:9" s="93" customFormat="1" ht="12.75" customHeight="1">
      <c r="A505" s="367">
        <v>497</v>
      </c>
      <c r="B505" s="519" t="s">
        <v>3140</v>
      </c>
      <c r="C505" s="520" t="s">
        <v>3141</v>
      </c>
      <c r="D505" s="458" t="s">
        <v>3142</v>
      </c>
      <c r="E505" s="513" t="s">
        <v>2350</v>
      </c>
      <c r="F505" s="367" t="s">
        <v>2351</v>
      </c>
      <c r="G505" s="514">
        <v>100</v>
      </c>
      <c r="H505" s="514">
        <v>100</v>
      </c>
      <c r="I505" s="515">
        <v>20</v>
      </c>
    </row>
    <row r="506" spans="1:9" s="93" customFormat="1" ht="12.75" customHeight="1">
      <c r="A506" s="367">
        <v>498</v>
      </c>
      <c r="B506" s="519" t="s">
        <v>2517</v>
      </c>
      <c r="C506" s="520" t="s">
        <v>3143</v>
      </c>
      <c r="D506" s="458" t="s">
        <v>3144</v>
      </c>
      <c r="E506" s="513" t="s">
        <v>2350</v>
      </c>
      <c r="F506" s="367" t="s">
        <v>2351</v>
      </c>
      <c r="G506" s="514">
        <v>100</v>
      </c>
      <c r="H506" s="514">
        <v>100</v>
      </c>
      <c r="I506" s="515">
        <v>20</v>
      </c>
    </row>
    <row r="507" spans="1:9" s="93" customFormat="1" ht="12.75" customHeight="1">
      <c r="A507" s="367">
        <v>499</v>
      </c>
      <c r="B507" s="519" t="s">
        <v>2435</v>
      </c>
      <c r="C507" s="520" t="s">
        <v>3145</v>
      </c>
      <c r="D507" s="458" t="s">
        <v>3146</v>
      </c>
      <c r="E507" s="513" t="s">
        <v>2350</v>
      </c>
      <c r="F507" s="367" t="s">
        <v>2351</v>
      </c>
      <c r="G507" s="514">
        <v>100</v>
      </c>
      <c r="H507" s="514">
        <v>100</v>
      </c>
      <c r="I507" s="515">
        <v>20</v>
      </c>
    </row>
    <row r="508" spans="1:9" s="93" customFormat="1" ht="12.75" customHeight="1">
      <c r="A508" s="367">
        <v>500</v>
      </c>
      <c r="B508" s="519" t="s">
        <v>3147</v>
      </c>
      <c r="C508" s="520" t="s">
        <v>2574</v>
      </c>
      <c r="D508" s="458" t="s">
        <v>3148</v>
      </c>
      <c r="E508" s="513" t="s">
        <v>2350</v>
      </c>
      <c r="F508" s="367" t="s">
        <v>2351</v>
      </c>
      <c r="G508" s="514">
        <v>100</v>
      </c>
      <c r="H508" s="514">
        <v>100</v>
      </c>
      <c r="I508" s="515">
        <v>20</v>
      </c>
    </row>
    <row r="509" spans="1:9" s="93" customFormat="1" ht="12.75" customHeight="1">
      <c r="A509" s="367">
        <v>501</v>
      </c>
      <c r="B509" s="519" t="s">
        <v>2959</v>
      </c>
      <c r="C509" s="520" t="s">
        <v>2755</v>
      </c>
      <c r="D509" s="519">
        <v>31001021086</v>
      </c>
      <c r="E509" s="513" t="s">
        <v>2350</v>
      </c>
      <c r="F509" s="367" t="s">
        <v>2351</v>
      </c>
      <c r="G509" s="514">
        <v>100</v>
      </c>
      <c r="H509" s="514">
        <v>100</v>
      </c>
      <c r="I509" s="515">
        <v>20</v>
      </c>
    </row>
    <row r="510" spans="1:9" s="93" customFormat="1" ht="12.75" customHeight="1">
      <c r="A510" s="367">
        <v>502</v>
      </c>
      <c r="B510" s="519" t="s">
        <v>3149</v>
      </c>
      <c r="C510" s="520" t="s">
        <v>3150</v>
      </c>
      <c r="D510" s="519">
        <v>31001011701</v>
      </c>
      <c r="E510" s="513" t="s">
        <v>2350</v>
      </c>
      <c r="F510" s="367" t="s">
        <v>2351</v>
      </c>
      <c r="G510" s="514">
        <v>100</v>
      </c>
      <c r="H510" s="514">
        <v>100</v>
      </c>
      <c r="I510" s="515">
        <v>20</v>
      </c>
    </row>
    <row r="511" spans="1:9" s="93" customFormat="1" ht="12.75" customHeight="1">
      <c r="A511" s="367">
        <v>503</v>
      </c>
      <c r="B511" s="519" t="s">
        <v>2540</v>
      </c>
      <c r="C511" s="520" t="s">
        <v>3151</v>
      </c>
      <c r="D511" s="458" t="s">
        <v>3152</v>
      </c>
      <c r="E511" s="513" t="s">
        <v>2350</v>
      </c>
      <c r="F511" s="367" t="s">
        <v>2351</v>
      </c>
      <c r="G511" s="514">
        <v>100</v>
      </c>
      <c r="H511" s="514">
        <v>100</v>
      </c>
      <c r="I511" s="515">
        <v>20</v>
      </c>
    </row>
    <row r="512" spans="1:9" s="93" customFormat="1" ht="12.75" customHeight="1">
      <c r="A512" s="367">
        <v>504</v>
      </c>
      <c r="B512" s="519" t="s">
        <v>3153</v>
      </c>
      <c r="C512" s="520" t="s">
        <v>3154</v>
      </c>
      <c r="D512" s="519">
        <v>31001010010</v>
      </c>
      <c r="E512" s="513" t="s">
        <v>2350</v>
      </c>
      <c r="F512" s="367" t="s">
        <v>2351</v>
      </c>
      <c r="G512" s="514">
        <v>100</v>
      </c>
      <c r="H512" s="514">
        <v>100</v>
      </c>
      <c r="I512" s="515">
        <v>20</v>
      </c>
    </row>
    <row r="513" spans="1:9" s="93" customFormat="1" ht="12.75" customHeight="1">
      <c r="A513" s="367">
        <v>505</v>
      </c>
      <c r="B513" s="519" t="s">
        <v>671</v>
      </c>
      <c r="C513" s="520" t="s">
        <v>3155</v>
      </c>
      <c r="D513" s="519">
        <v>31001027573</v>
      </c>
      <c r="E513" s="513" t="s">
        <v>2350</v>
      </c>
      <c r="F513" s="367" t="s">
        <v>2351</v>
      </c>
      <c r="G513" s="514">
        <v>100</v>
      </c>
      <c r="H513" s="514">
        <v>100</v>
      </c>
      <c r="I513" s="515">
        <v>20</v>
      </c>
    </row>
    <row r="514" spans="1:9" s="93" customFormat="1" ht="12.75" customHeight="1">
      <c r="A514" s="367">
        <v>506</v>
      </c>
      <c r="B514" s="519" t="s">
        <v>3156</v>
      </c>
      <c r="C514" s="520" t="s">
        <v>3157</v>
      </c>
      <c r="D514" s="458" t="s">
        <v>3158</v>
      </c>
      <c r="E514" s="513" t="s">
        <v>2350</v>
      </c>
      <c r="F514" s="367" t="s">
        <v>2351</v>
      </c>
      <c r="G514" s="514">
        <v>100</v>
      </c>
      <c r="H514" s="514">
        <v>100</v>
      </c>
      <c r="I514" s="515">
        <v>20</v>
      </c>
    </row>
    <row r="515" spans="1:9" s="93" customFormat="1" ht="12.75" customHeight="1">
      <c r="A515" s="367">
        <v>507</v>
      </c>
      <c r="B515" s="519" t="s">
        <v>3159</v>
      </c>
      <c r="C515" s="520" t="s">
        <v>3160</v>
      </c>
      <c r="D515" s="519">
        <v>62006056829</v>
      </c>
      <c r="E515" s="513" t="s">
        <v>2350</v>
      </c>
      <c r="F515" s="367" t="s">
        <v>2351</v>
      </c>
      <c r="G515" s="514">
        <v>100</v>
      </c>
      <c r="H515" s="514">
        <v>100</v>
      </c>
      <c r="I515" s="515">
        <v>20</v>
      </c>
    </row>
    <row r="516" spans="1:9" s="93" customFormat="1" ht="12.75" customHeight="1">
      <c r="A516" s="367">
        <v>508</v>
      </c>
      <c r="B516" s="519" t="s">
        <v>2714</v>
      </c>
      <c r="C516" s="520" t="s">
        <v>3161</v>
      </c>
      <c r="D516" s="458" t="s">
        <v>3162</v>
      </c>
      <c r="E516" s="513" t="s">
        <v>2350</v>
      </c>
      <c r="F516" s="367" t="s">
        <v>2351</v>
      </c>
      <c r="G516" s="514">
        <v>100</v>
      </c>
      <c r="H516" s="514">
        <v>100</v>
      </c>
      <c r="I516" s="515">
        <v>20</v>
      </c>
    </row>
    <row r="517" spans="1:9" s="93" customFormat="1" ht="12.75" customHeight="1">
      <c r="A517" s="367">
        <v>509</v>
      </c>
      <c r="B517" s="519" t="s">
        <v>2630</v>
      </c>
      <c r="C517" s="520" t="s">
        <v>2742</v>
      </c>
      <c r="D517" s="458" t="s">
        <v>3163</v>
      </c>
      <c r="E517" s="513" t="s">
        <v>2350</v>
      </c>
      <c r="F517" s="367" t="s">
        <v>2351</v>
      </c>
      <c r="G517" s="514">
        <v>100</v>
      </c>
      <c r="H517" s="514">
        <v>100</v>
      </c>
      <c r="I517" s="515">
        <v>20</v>
      </c>
    </row>
    <row r="518" spans="1:9" s="93" customFormat="1" ht="12.75" customHeight="1">
      <c r="A518" s="367">
        <v>510</v>
      </c>
      <c r="B518" s="519" t="s">
        <v>2685</v>
      </c>
      <c r="C518" s="520" t="s">
        <v>3164</v>
      </c>
      <c r="D518" s="458" t="s">
        <v>3165</v>
      </c>
      <c r="E518" s="513" t="s">
        <v>2350</v>
      </c>
      <c r="F518" s="367" t="s">
        <v>2351</v>
      </c>
      <c r="G518" s="514">
        <v>100</v>
      </c>
      <c r="H518" s="514">
        <v>100</v>
      </c>
      <c r="I518" s="515">
        <v>20</v>
      </c>
    </row>
    <row r="519" spans="1:9" s="93" customFormat="1" ht="12.75" customHeight="1">
      <c r="A519" s="367">
        <v>511</v>
      </c>
      <c r="B519" s="519" t="s">
        <v>676</v>
      </c>
      <c r="C519" s="520" t="s">
        <v>3166</v>
      </c>
      <c r="D519" s="458" t="s">
        <v>3167</v>
      </c>
      <c r="E519" s="513" t="s">
        <v>2350</v>
      </c>
      <c r="F519" s="367" t="s">
        <v>2351</v>
      </c>
      <c r="G519" s="514">
        <v>100</v>
      </c>
      <c r="H519" s="514">
        <v>100</v>
      </c>
      <c r="I519" s="515">
        <v>20</v>
      </c>
    </row>
    <row r="520" spans="1:9" s="93" customFormat="1" ht="12.75" customHeight="1">
      <c r="A520" s="367">
        <v>512</v>
      </c>
      <c r="B520" s="519" t="s">
        <v>676</v>
      </c>
      <c r="C520" s="520" t="s">
        <v>3168</v>
      </c>
      <c r="D520" s="458" t="s">
        <v>3169</v>
      </c>
      <c r="E520" s="513" t="s">
        <v>2350</v>
      </c>
      <c r="F520" s="367" t="s">
        <v>2351</v>
      </c>
      <c r="G520" s="514">
        <v>100</v>
      </c>
      <c r="H520" s="514">
        <v>100</v>
      </c>
      <c r="I520" s="515">
        <v>20</v>
      </c>
    </row>
    <row r="521" spans="1:9" s="93" customFormat="1" ht="12.75" customHeight="1">
      <c r="A521" s="367">
        <v>513</v>
      </c>
      <c r="B521" s="519" t="s">
        <v>2368</v>
      </c>
      <c r="C521" s="520" t="s">
        <v>3170</v>
      </c>
      <c r="D521" s="458" t="s">
        <v>3171</v>
      </c>
      <c r="E521" s="513" t="s">
        <v>2350</v>
      </c>
      <c r="F521" s="367" t="s">
        <v>2351</v>
      </c>
      <c r="G521" s="514">
        <v>100</v>
      </c>
      <c r="H521" s="514">
        <v>100</v>
      </c>
      <c r="I521" s="515">
        <v>20</v>
      </c>
    </row>
    <row r="522" spans="1:9" s="93" customFormat="1" ht="12.75" customHeight="1">
      <c r="A522" s="367">
        <v>514</v>
      </c>
      <c r="B522" s="519" t="s">
        <v>2732</v>
      </c>
      <c r="C522" s="520" t="s">
        <v>3172</v>
      </c>
      <c r="D522" s="458" t="s">
        <v>3173</v>
      </c>
      <c r="E522" s="513" t="s">
        <v>2350</v>
      </c>
      <c r="F522" s="367" t="s">
        <v>2351</v>
      </c>
      <c r="G522" s="514">
        <v>100</v>
      </c>
      <c r="H522" s="514">
        <v>100</v>
      </c>
      <c r="I522" s="515">
        <v>20</v>
      </c>
    </row>
    <row r="523" spans="1:9" s="93" customFormat="1" ht="12.75" customHeight="1">
      <c r="A523" s="367">
        <v>515</v>
      </c>
      <c r="B523" s="519" t="s">
        <v>2490</v>
      </c>
      <c r="C523" s="520" t="s">
        <v>3174</v>
      </c>
      <c r="D523" s="458" t="s">
        <v>3175</v>
      </c>
      <c r="E523" s="513" t="s">
        <v>2350</v>
      </c>
      <c r="F523" s="367" t="s">
        <v>2351</v>
      </c>
      <c r="G523" s="514">
        <v>100</v>
      </c>
      <c r="H523" s="514">
        <v>100</v>
      </c>
      <c r="I523" s="515">
        <v>20</v>
      </c>
    </row>
    <row r="524" spans="1:9" s="93" customFormat="1" ht="12.75" customHeight="1">
      <c r="A524" s="367">
        <v>516</v>
      </c>
      <c r="B524" s="519" t="s">
        <v>3176</v>
      </c>
      <c r="C524" s="520" t="s">
        <v>3177</v>
      </c>
      <c r="D524" s="458" t="s">
        <v>3178</v>
      </c>
      <c r="E524" s="513" t="s">
        <v>2350</v>
      </c>
      <c r="F524" s="367" t="s">
        <v>2351</v>
      </c>
      <c r="G524" s="514">
        <v>100</v>
      </c>
      <c r="H524" s="514">
        <v>100</v>
      </c>
      <c r="I524" s="515">
        <v>20</v>
      </c>
    </row>
    <row r="525" spans="1:9" s="93" customFormat="1" ht="12.75" customHeight="1">
      <c r="A525" s="367">
        <v>517</v>
      </c>
      <c r="B525" s="519" t="s">
        <v>3179</v>
      </c>
      <c r="C525" s="520" t="s">
        <v>3180</v>
      </c>
      <c r="D525" s="458" t="s">
        <v>3181</v>
      </c>
      <c r="E525" s="513" t="s">
        <v>2350</v>
      </c>
      <c r="F525" s="367" t="s">
        <v>2351</v>
      </c>
      <c r="G525" s="514">
        <v>100</v>
      </c>
      <c r="H525" s="514">
        <v>100</v>
      </c>
      <c r="I525" s="515">
        <v>20</v>
      </c>
    </row>
    <row r="526" spans="1:9" s="93" customFormat="1" ht="12.75" customHeight="1">
      <c r="A526" s="367">
        <v>518</v>
      </c>
      <c r="B526" s="519" t="s">
        <v>2390</v>
      </c>
      <c r="C526" s="520" t="s">
        <v>3182</v>
      </c>
      <c r="D526" s="458" t="s">
        <v>3183</v>
      </c>
      <c r="E526" s="513" t="s">
        <v>2350</v>
      </c>
      <c r="F526" s="367" t="s">
        <v>2351</v>
      </c>
      <c r="G526" s="514">
        <v>100</v>
      </c>
      <c r="H526" s="514">
        <v>100</v>
      </c>
      <c r="I526" s="515">
        <v>20</v>
      </c>
    </row>
    <row r="527" spans="1:9" s="93" customFormat="1" ht="12.75" customHeight="1">
      <c r="A527" s="367">
        <v>519</v>
      </c>
      <c r="B527" s="519" t="s">
        <v>3012</v>
      </c>
      <c r="C527" s="520" t="s">
        <v>3184</v>
      </c>
      <c r="D527" s="458" t="s">
        <v>3185</v>
      </c>
      <c r="E527" s="513" t="s">
        <v>2350</v>
      </c>
      <c r="F527" s="367" t="s">
        <v>2351</v>
      </c>
      <c r="G527" s="514">
        <v>100</v>
      </c>
      <c r="H527" s="514">
        <v>100</v>
      </c>
      <c r="I527" s="515">
        <v>20</v>
      </c>
    </row>
    <row r="528" spans="1:9" s="93" customFormat="1" ht="12.75" customHeight="1">
      <c r="A528" s="367">
        <v>520</v>
      </c>
      <c r="B528" s="519" t="s">
        <v>513</v>
      </c>
      <c r="C528" s="520" t="s">
        <v>3186</v>
      </c>
      <c r="D528" s="519">
        <v>62004026531</v>
      </c>
      <c r="E528" s="513" t="s">
        <v>2350</v>
      </c>
      <c r="F528" s="367" t="s">
        <v>2351</v>
      </c>
      <c r="G528" s="514">
        <v>100</v>
      </c>
      <c r="H528" s="514">
        <v>100</v>
      </c>
      <c r="I528" s="515">
        <v>20</v>
      </c>
    </row>
    <row r="529" spans="1:9" s="93" customFormat="1" ht="12.75" customHeight="1">
      <c r="A529" s="367">
        <v>521</v>
      </c>
      <c r="B529" s="519" t="s">
        <v>597</v>
      </c>
      <c r="C529" s="520" t="s">
        <v>3187</v>
      </c>
      <c r="D529" s="458" t="s">
        <v>3188</v>
      </c>
      <c r="E529" s="513" t="s">
        <v>2350</v>
      </c>
      <c r="F529" s="367" t="s">
        <v>2351</v>
      </c>
      <c r="G529" s="514">
        <v>100</v>
      </c>
      <c r="H529" s="514">
        <v>100</v>
      </c>
      <c r="I529" s="515">
        <v>20</v>
      </c>
    </row>
    <row r="530" spans="1:9" s="93" customFormat="1" ht="12.75" customHeight="1">
      <c r="A530" s="367">
        <v>522</v>
      </c>
      <c r="B530" s="519" t="s">
        <v>3189</v>
      </c>
      <c r="C530" s="520" t="s">
        <v>3190</v>
      </c>
      <c r="D530" s="458" t="s">
        <v>3191</v>
      </c>
      <c r="E530" s="513" t="s">
        <v>2350</v>
      </c>
      <c r="F530" s="367" t="s">
        <v>2351</v>
      </c>
      <c r="G530" s="514">
        <v>100</v>
      </c>
      <c r="H530" s="514">
        <v>100</v>
      </c>
      <c r="I530" s="515">
        <v>20</v>
      </c>
    </row>
    <row r="531" spans="1:9" s="93" customFormat="1" ht="12.75" customHeight="1">
      <c r="A531" s="367">
        <v>523</v>
      </c>
      <c r="B531" s="519" t="s">
        <v>2368</v>
      </c>
      <c r="C531" s="520" t="s">
        <v>3192</v>
      </c>
      <c r="D531" s="458" t="s">
        <v>3193</v>
      </c>
      <c r="E531" s="513" t="s">
        <v>2350</v>
      </c>
      <c r="F531" s="367" t="s">
        <v>2351</v>
      </c>
      <c r="G531" s="514">
        <v>100</v>
      </c>
      <c r="H531" s="514">
        <v>100</v>
      </c>
      <c r="I531" s="515">
        <v>20</v>
      </c>
    </row>
    <row r="532" spans="1:9" s="93" customFormat="1" ht="12.75" customHeight="1">
      <c r="A532" s="367">
        <v>524</v>
      </c>
      <c r="B532" s="519" t="s">
        <v>2493</v>
      </c>
      <c r="C532" s="520" t="s">
        <v>3194</v>
      </c>
      <c r="D532" s="458" t="s">
        <v>3195</v>
      </c>
      <c r="E532" s="513" t="s">
        <v>2350</v>
      </c>
      <c r="F532" s="367" t="s">
        <v>2351</v>
      </c>
      <c r="G532" s="514">
        <v>100</v>
      </c>
      <c r="H532" s="514">
        <v>100</v>
      </c>
      <c r="I532" s="515">
        <v>20</v>
      </c>
    </row>
    <row r="533" spans="1:9" s="93" customFormat="1" ht="12.75" customHeight="1">
      <c r="A533" s="367">
        <v>525</v>
      </c>
      <c r="B533" s="519" t="s">
        <v>2461</v>
      </c>
      <c r="C533" s="520" t="s">
        <v>3196</v>
      </c>
      <c r="D533" s="458" t="s">
        <v>3197</v>
      </c>
      <c r="E533" s="513" t="s">
        <v>2350</v>
      </c>
      <c r="F533" s="367" t="s">
        <v>2351</v>
      </c>
      <c r="G533" s="514">
        <v>100</v>
      </c>
      <c r="H533" s="514">
        <v>100</v>
      </c>
      <c r="I533" s="515">
        <v>20</v>
      </c>
    </row>
    <row r="534" spans="1:9" s="93" customFormat="1" ht="12.75" customHeight="1">
      <c r="A534" s="367">
        <v>526</v>
      </c>
      <c r="B534" s="519" t="s">
        <v>2903</v>
      </c>
      <c r="C534" s="520" t="s">
        <v>2588</v>
      </c>
      <c r="D534" s="458" t="s">
        <v>3198</v>
      </c>
      <c r="E534" s="513" t="s">
        <v>2350</v>
      </c>
      <c r="F534" s="367" t="s">
        <v>2351</v>
      </c>
      <c r="G534" s="514">
        <v>100</v>
      </c>
      <c r="H534" s="514">
        <v>100</v>
      </c>
      <c r="I534" s="515">
        <v>20</v>
      </c>
    </row>
    <row r="535" spans="1:9" s="93" customFormat="1" ht="12.75" customHeight="1">
      <c r="A535" s="367">
        <v>527</v>
      </c>
      <c r="B535" s="519" t="s">
        <v>2414</v>
      </c>
      <c r="C535" s="520" t="s">
        <v>3199</v>
      </c>
      <c r="D535" s="458" t="s">
        <v>3200</v>
      </c>
      <c r="E535" s="513" t="s">
        <v>2350</v>
      </c>
      <c r="F535" s="367" t="s">
        <v>2351</v>
      </c>
      <c r="G535" s="514">
        <v>100</v>
      </c>
      <c r="H535" s="514">
        <v>100</v>
      </c>
      <c r="I535" s="515">
        <v>20</v>
      </c>
    </row>
    <row r="536" spans="1:9" s="93" customFormat="1" ht="12.75" customHeight="1">
      <c r="A536" s="367">
        <v>528</v>
      </c>
      <c r="B536" s="519" t="s">
        <v>676</v>
      </c>
      <c r="C536" s="520" t="s">
        <v>842</v>
      </c>
      <c r="D536" s="519">
        <v>62001046306</v>
      </c>
      <c r="E536" s="513" t="s">
        <v>2350</v>
      </c>
      <c r="F536" s="367" t="s">
        <v>2351</v>
      </c>
      <c r="G536" s="514">
        <v>100</v>
      </c>
      <c r="H536" s="514">
        <v>100</v>
      </c>
      <c r="I536" s="515">
        <v>20</v>
      </c>
    </row>
    <row r="537" spans="1:9" s="93" customFormat="1" ht="12.75" customHeight="1">
      <c r="A537" s="367">
        <v>529</v>
      </c>
      <c r="B537" s="519" t="s">
        <v>3201</v>
      </c>
      <c r="C537" s="520" t="s">
        <v>3202</v>
      </c>
      <c r="D537" s="458" t="s">
        <v>3203</v>
      </c>
      <c r="E537" s="513" t="s">
        <v>2350</v>
      </c>
      <c r="F537" s="367" t="s">
        <v>2351</v>
      </c>
      <c r="G537" s="514">
        <v>100</v>
      </c>
      <c r="H537" s="514">
        <v>100</v>
      </c>
      <c r="I537" s="515">
        <v>20</v>
      </c>
    </row>
    <row r="538" spans="1:9" s="93" customFormat="1" ht="12.75" customHeight="1">
      <c r="A538" s="367">
        <v>530</v>
      </c>
      <c r="B538" s="512" t="s">
        <v>3204</v>
      </c>
      <c r="C538" s="512" t="s">
        <v>3205</v>
      </c>
      <c r="D538" s="516" t="s">
        <v>2061</v>
      </c>
      <c r="E538" s="513" t="s">
        <v>2350</v>
      </c>
      <c r="F538" s="367" t="s">
        <v>2351</v>
      </c>
      <c r="G538" s="514">
        <v>100</v>
      </c>
      <c r="H538" s="514">
        <v>100</v>
      </c>
      <c r="I538" s="515">
        <v>20</v>
      </c>
    </row>
    <row r="539" spans="1:9" s="93" customFormat="1" ht="12.75" customHeight="1">
      <c r="A539" s="367">
        <v>531</v>
      </c>
      <c r="B539" s="512" t="s">
        <v>3086</v>
      </c>
      <c r="C539" s="512" t="s">
        <v>3206</v>
      </c>
      <c r="D539" s="516">
        <v>20001065836</v>
      </c>
      <c r="E539" s="513" t="s">
        <v>2350</v>
      </c>
      <c r="F539" s="367" t="s">
        <v>2351</v>
      </c>
      <c r="G539" s="514">
        <v>100</v>
      </c>
      <c r="H539" s="514">
        <v>100</v>
      </c>
      <c r="I539" s="515">
        <v>20</v>
      </c>
    </row>
    <row r="540" spans="1:9" s="93" customFormat="1" ht="12.75" customHeight="1">
      <c r="A540" s="367">
        <v>532</v>
      </c>
      <c r="B540" s="512" t="s">
        <v>3207</v>
      </c>
      <c r="C540" s="512" t="s">
        <v>3208</v>
      </c>
      <c r="D540" s="516">
        <v>20001065351</v>
      </c>
      <c r="E540" s="513" t="s">
        <v>2350</v>
      </c>
      <c r="F540" s="367" t="s">
        <v>2351</v>
      </c>
      <c r="G540" s="514">
        <v>100</v>
      </c>
      <c r="H540" s="514">
        <v>100</v>
      </c>
      <c r="I540" s="515">
        <v>20</v>
      </c>
    </row>
    <row r="541" spans="1:9" s="93" customFormat="1" ht="12.75" customHeight="1">
      <c r="A541" s="367">
        <v>533</v>
      </c>
      <c r="B541" s="512" t="s">
        <v>2395</v>
      </c>
      <c r="C541" s="512" t="s">
        <v>3209</v>
      </c>
      <c r="D541" s="516">
        <v>20301070739</v>
      </c>
      <c r="E541" s="513" t="s">
        <v>2350</v>
      </c>
      <c r="F541" s="367" t="s">
        <v>2351</v>
      </c>
      <c r="G541" s="514">
        <v>100</v>
      </c>
      <c r="H541" s="514">
        <v>100</v>
      </c>
      <c r="I541" s="515">
        <v>20</v>
      </c>
    </row>
    <row r="542" spans="1:9" s="93" customFormat="1" ht="12.75" customHeight="1">
      <c r="A542" s="367">
        <v>534</v>
      </c>
      <c r="B542" s="512" t="s">
        <v>676</v>
      </c>
      <c r="C542" s="512" t="s">
        <v>3210</v>
      </c>
      <c r="D542" s="516">
        <v>20001000888</v>
      </c>
      <c r="E542" s="513" t="s">
        <v>2350</v>
      </c>
      <c r="F542" s="367" t="s">
        <v>2351</v>
      </c>
      <c r="G542" s="514">
        <v>100</v>
      </c>
      <c r="H542" s="514">
        <v>100</v>
      </c>
      <c r="I542" s="515">
        <v>20</v>
      </c>
    </row>
    <row r="543" spans="1:9" s="93" customFormat="1" ht="12.75" customHeight="1">
      <c r="A543" s="367">
        <v>535</v>
      </c>
      <c r="B543" s="512" t="s">
        <v>3113</v>
      </c>
      <c r="C543" s="512" t="s">
        <v>3211</v>
      </c>
      <c r="D543" s="516">
        <v>35001062878</v>
      </c>
      <c r="E543" s="513" t="s">
        <v>2350</v>
      </c>
      <c r="F543" s="367" t="s">
        <v>2351</v>
      </c>
      <c r="G543" s="514">
        <v>100</v>
      </c>
      <c r="H543" s="514">
        <v>100</v>
      </c>
      <c r="I543" s="515">
        <v>20</v>
      </c>
    </row>
    <row r="544" spans="1:9" s="93" customFormat="1" ht="12.75" customHeight="1">
      <c r="A544" s="367">
        <v>536</v>
      </c>
      <c r="B544" s="512" t="s">
        <v>676</v>
      </c>
      <c r="C544" s="512" t="s">
        <v>2376</v>
      </c>
      <c r="D544" s="516">
        <v>20001069773</v>
      </c>
      <c r="E544" s="513" t="s">
        <v>2350</v>
      </c>
      <c r="F544" s="367" t="s">
        <v>2351</v>
      </c>
      <c r="G544" s="514">
        <v>100</v>
      </c>
      <c r="H544" s="514">
        <v>100</v>
      </c>
      <c r="I544" s="515">
        <v>20</v>
      </c>
    </row>
    <row r="545" spans="1:9" s="93" customFormat="1" ht="12.75" customHeight="1">
      <c r="A545" s="367">
        <v>537</v>
      </c>
      <c r="B545" s="512" t="s">
        <v>2490</v>
      </c>
      <c r="C545" s="512" t="s">
        <v>2591</v>
      </c>
      <c r="D545" s="516" t="s">
        <v>3212</v>
      </c>
      <c r="E545" s="513" t="s">
        <v>2350</v>
      </c>
      <c r="F545" s="367" t="s">
        <v>2351</v>
      </c>
      <c r="G545" s="514">
        <v>100</v>
      </c>
      <c r="H545" s="514">
        <v>100</v>
      </c>
      <c r="I545" s="515">
        <v>20</v>
      </c>
    </row>
    <row r="546" spans="1:9" s="93" customFormat="1" ht="12.75" customHeight="1">
      <c r="A546" s="367">
        <v>538</v>
      </c>
      <c r="B546" s="512" t="s">
        <v>2734</v>
      </c>
      <c r="C546" s="512" t="s">
        <v>2672</v>
      </c>
      <c r="D546" s="516">
        <v>20001034763</v>
      </c>
      <c r="E546" s="513" t="s">
        <v>2350</v>
      </c>
      <c r="F546" s="367" t="s">
        <v>2351</v>
      </c>
      <c r="G546" s="514">
        <v>100</v>
      </c>
      <c r="H546" s="514">
        <v>100</v>
      </c>
      <c r="I546" s="515">
        <v>20</v>
      </c>
    </row>
    <row r="547" spans="1:9" s="93" customFormat="1" ht="12.75" customHeight="1">
      <c r="A547" s="367">
        <v>539</v>
      </c>
      <c r="B547" s="512" t="s">
        <v>3213</v>
      </c>
      <c r="C547" s="512" t="s">
        <v>3214</v>
      </c>
      <c r="D547" s="516">
        <v>45001036192</v>
      </c>
      <c r="E547" s="513" t="s">
        <v>2350</v>
      </c>
      <c r="F547" s="367" t="s">
        <v>2351</v>
      </c>
      <c r="G547" s="514">
        <v>100</v>
      </c>
      <c r="H547" s="514">
        <v>100</v>
      </c>
      <c r="I547" s="515">
        <v>20</v>
      </c>
    </row>
    <row r="548" spans="1:9" s="93" customFormat="1" ht="12.75" customHeight="1">
      <c r="A548" s="367">
        <v>540</v>
      </c>
      <c r="B548" s="512" t="s">
        <v>676</v>
      </c>
      <c r="C548" s="512" t="s">
        <v>3215</v>
      </c>
      <c r="D548" s="516">
        <v>20001034212</v>
      </c>
      <c r="E548" s="513" t="s">
        <v>2350</v>
      </c>
      <c r="F548" s="367" t="s">
        <v>2351</v>
      </c>
      <c r="G548" s="514">
        <v>100</v>
      </c>
      <c r="H548" s="514">
        <v>100</v>
      </c>
      <c r="I548" s="515">
        <v>20</v>
      </c>
    </row>
    <row r="549" spans="1:9" s="93" customFormat="1" ht="12.75" customHeight="1">
      <c r="A549" s="367">
        <v>541</v>
      </c>
      <c r="B549" s="512" t="s">
        <v>3216</v>
      </c>
      <c r="C549" s="512" t="s">
        <v>3217</v>
      </c>
      <c r="D549" s="516">
        <v>20001022180</v>
      </c>
      <c r="E549" s="513" t="s">
        <v>2350</v>
      </c>
      <c r="F549" s="367" t="s">
        <v>2351</v>
      </c>
      <c r="G549" s="514">
        <v>100</v>
      </c>
      <c r="H549" s="514">
        <v>100</v>
      </c>
      <c r="I549" s="515">
        <v>20</v>
      </c>
    </row>
    <row r="550" spans="1:9" s="93" customFormat="1" ht="12.75" customHeight="1">
      <c r="A550" s="367">
        <v>542</v>
      </c>
      <c r="B550" s="512" t="s">
        <v>3218</v>
      </c>
      <c r="C550" s="512" t="s">
        <v>3219</v>
      </c>
      <c r="D550" s="516" t="s">
        <v>3220</v>
      </c>
      <c r="E550" s="513" t="s">
        <v>2350</v>
      </c>
      <c r="F550" s="367" t="s">
        <v>2351</v>
      </c>
      <c r="G550" s="514">
        <v>100</v>
      </c>
      <c r="H550" s="514">
        <v>100</v>
      </c>
      <c r="I550" s="515">
        <v>20</v>
      </c>
    </row>
    <row r="551" spans="1:9" s="93" customFormat="1" ht="12.75" customHeight="1">
      <c r="A551" s="367">
        <v>543</v>
      </c>
      <c r="B551" s="512" t="s">
        <v>2405</v>
      </c>
      <c r="C551" s="512" t="s">
        <v>3221</v>
      </c>
      <c r="D551" s="516">
        <v>20001018727</v>
      </c>
      <c r="E551" s="513" t="s">
        <v>2350</v>
      </c>
      <c r="F551" s="367" t="s">
        <v>2351</v>
      </c>
      <c r="G551" s="514">
        <v>100</v>
      </c>
      <c r="H551" s="514">
        <v>100</v>
      </c>
      <c r="I551" s="515">
        <v>20</v>
      </c>
    </row>
    <row r="552" spans="1:9" s="93" customFormat="1" ht="12.75" customHeight="1">
      <c r="A552" s="367">
        <v>544</v>
      </c>
      <c r="B552" s="512" t="s">
        <v>3222</v>
      </c>
      <c r="C552" s="512" t="s">
        <v>3223</v>
      </c>
      <c r="D552" s="516">
        <v>20001042671</v>
      </c>
      <c r="E552" s="513" t="s">
        <v>2350</v>
      </c>
      <c r="F552" s="367" t="s">
        <v>2351</v>
      </c>
      <c r="G552" s="514">
        <v>100</v>
      </c>
      <c r="H552" s="514">
        <v>100</v>
      </c>
      <c r="I552" s="515">
        <v>20</v>
      </c>
    </row>
    <row r="553" spans="1:9" s="93" customFormat="1" ht="12.75" customHeight="1">
      <c r="A553" s="367">
        <v>545</v>
      </c>
      <c r="B553" s="512" t="s">
        <v>843</v>
      </c>
      <c r="C553" s="512" t="s">
        <v>3224</v>
      </c>
      <c r="D553" s="516">
        <v>20001030816</v>
      </c>
      <c r="E553" s="513" t="s">
        <v>2350</v>
      </c>
      <c r="F553" s="367" t="s">
        <v>2351</v>
      </c>
      <c r="G553" s="514">
        <v>100</v>
      </c>
      <c r="H553" s="514">
        <v>100</v>
      </c>
      <c r="I553" s="515">
        <v>20</v>
      </c>
    </row>
    <row r="554" spans="1:9" s="93" customFormat="1" ht="12.75" customHeight="1">
      <c r="A554" s="367">
        <v>546</v>
      </c>
      <c r="B554" s="512" t="s">
        <v>3225</v>
      </c>
      <c r="C554" s="512" t="s">
        <v>3226</v>
      </c>
      <c r="D554" s="516" t="s">
        <v>3227</v>
      </c>
      <c r="E554" s="513" t="s">
        <v>2350</v>
      </c>
      <c r="F554" s="367" t="s">
        <v>2351</v>
      </c>
      <c r="G554" s="514">
        <v>100</v>
      </c>
      <c r="H554" s="514">
        <v>100</v>
      </c>
      <c r="I554" s="515">
        <v>20</v>
      </c>
    </row>
    <row r="555" spans="1:9" s="93" customFormat="1" ht="12.75" customHeight="1">
      <c r="A555" s="367">
        <v>547</v>
      </c>
      <c r="B555" s="512" t="s">
        <v>3228</v>
      </c>
      <c r="C555" s="512" t="s">
        <v>3229</v>
      </c>
      <c r="D555" s="516" t="s">
        <v>3230</v>
      </c>
      <c r="E555" s="513" t="s">
        <v>2350</v>
      </c>
      <c r="F555" s="367" t="s">
        <v>2351</v>
      </c>
      <c r="G555" s="514">
        <v>100</v>
      </c>
      <c r="H555" s="514">
        <v>100</v>
      </c>
      <c r="I555" s="515">
        <v>20</v>
      </c>
    </row>
    <row r="556" spans="1:9" s="93" customFormat="1" ht="12.75" customHeight="1">
      <c r="A556" s="367">
        <v>548</v>
      </c>
      <c r="B556" s="512" t="s">
        <v>2355</v>
      </c>
      <c r="C556" s="512" t="s">
        <v>3231</v>
      </c>
      <c r="D556" s="516">
        <v>20001064745</v>
      </c>
      <c r="E556" s="513" t="s">
        <v>2350</v>
      </c>
      <c r="F556" s="367" t="s">
        <v>2351</v>
      </c>
      <c r="G556" s="514">
        <v>100</v>
      </c>
      <c r="H556" s="514">
        <v>100</v>
      </c>
      <c r="I556" s="515">
        <v>20</v>
      </c>
    </row>
    <row r="557" spans="1:9" s="93" customFormat="1" ht="12.75" customHeight="1">
      <c r="A557" s="367">
        <v>549</v>
      </c>
      <c r="B557" s="512" t="s">
        <v>2538</v>
      </c>
      <c r="C557" s="512" t="s">
        <v>3232</v>
      </c>
      <c r="D557" s="516">
        <v>20001048537</v>
      </c>
      <c r="E557" s="513" t="s">
        <v>2350</v>
      </c>
      <c r="F557" s="367" t="s">
        <v>2351</v>
      </c>
      <c r="G557" s="514">
        <v>100</v>
      </c>
      <c r="H557" s="514">
        <v>100</v>
      </c>
      <c r="I557" s="515">
        <v>20</v>
      </c>
    </row>
    <row r="558" spans="1:9" s="93" customFormat="1" ht="12.75" customHeight="1">
      <c r="A558" s="367">
        <v>550</v>
      </c>
      <c r="B558" s="512" t="s">
        <v>2824</v>
      </c>
      <c r="C558" s="512" t="s">
        <v>3233</v>
      </c>
      <c r="D558" s="516" t="s">
        <v>3234</v>
      </c>
      <c r="E558" s="513" t="s">
        <v>2350</v>
      </c>
      <c r="F558" s="367" t="s">
        <v>2351</v>
      </c>
      <c r="G558" s="514">
        <v>100</v>
      </c>
      <c r="H558" s="514">
        <v>100</v>
      </c>
      <c r="I558" s="515">
        <v>20</v>
      </c>
    </row>
    <row r="559" spans="1:9" s="93" customFormat="1" ht="12.75" customHeight="1">
      <c r="A559" s="367">
        <v>551</v>
      </c>
      <c r="B559" s="512" t="s">
        <v>2379</v>
      </c>
      <c r="C559" s="512" t="s">
        <v>3235</v>
      </c>
      <c r="D559" s="516">
        <v>20001057377</v>
      </c>
      <c r="E559" s="513" t="s">
        <v>2350</v>
      </c>
      <c r="F559" s="367" t="s">
        <v>2351</v>
      </c>
      <c r="G559" s="514">
        <v>100</v>
      </c>
      <c r="H559" s="514">
        <v>100</v>
      </c>
      <c r="I559" s="515">
        <v>20</v>
      </c>
    </row>
    <row r="560" spans="1:9" s="93" customFormat="1" ht="12.75" customHeight="1">
      <c r="A560" s="367">
        <v>552</v>
      </c>
      <c r="B560" s="512" t="s">
        <v>2669</v>
      </c>
      <c r="C560" s="512" t="s">
        <v>3236</v>
      </c>
      <c r="D560" s="516" t="s">
        <v>3237</v>
      </c>
      <c r="E560" s="513" t="s">
        <v>2350</v>
      </c>
      <c r="F560" s="367" t="s">
        <v>2351</v>
      </c>
      <c r="G560" s="514">
        <v>100</v>
      </c>
      <c r="H560" s="514">
        <v>100</v>
      </c>
      <c r="I560" s="515">
        <v>20</v>
      </c>
    </row>
    <row r="561" spans="1:9" s="93" customFormat="1" ht="12.75" customHeight="1">
      <c r="A561" s="367">
        <v>553</v>
      </c>
      <c r="B561" s="512" t="s">
        <v>849</v>
      </c>
      <c r="C561" s="512" t="s">
        <v>3238</v>
      </c>
      <c r="D561" s="516" t="s">
        <v>3239</v>
      </c>
      <c r="E561" s="513" t="s">
        <v>2350</v>
      </c>
      <c r="F561" s="367" t="s">
        <v>2351</v>
      </c>
      <c r="G561" s="514">
        <v>100</v>
      </c>
      <c r="H561" s="514">
        <v>100</v>
      </c>
      <c r="I561" s="515">
        <v>20</v>
      </c>
    </row>
    <row r="562" spans="1:9" s="93" customFormat="1" ht="12.75" customHeight="1">
      <c r="A562" s="367">
        <v>554</v>
      </c>
      <c r="B562" s="512" t="s">
        <v>839</v>
      </c>
      <c r="C562" s="512" t="s">
        <v>3240</v>
      </c>
      <c r="D562" s="516" t="s">
        <v>3241</v>
      </c>
      <c r="E562" s="513" t="s">
        <v>2350</v>
      </c>
      <c r="F562" s="367" t="s">
        <v>2351</v>
      </c>
      <c r="G562" s="514">
        <v>100</v>
      </c>
      <c r="H562" s="514">
        <v>100</v>
      </c>
      <c r="I562" s="515">
        <v>20</v>
      </c>
    </row>
    <row r="563" spans="1:9" s="93" customFormat="1" ht="12.75" customHeight="1">
      <c r="A563" s="367">
        <v>555</v>
      </c>
      <c r="B563" s="512" t="s">
        <v>2466</v>
      </c>
      <c r="C563" s="512" t="s">
        <v>852</v>
      </c>
      <c r="D563" s="516">
        <v>20001062863</v>
      </c>
      <c r="E563" s="513" t="s">
        <v>2350</v>
      </c>
      <c r="F563" s="367" t="s">
        <v>2351</v>
      </c>
      <c r="G563" s="514">
        <v>100</v>
      </c>
      <c r="H563" s="514">
        <v>100</v>
      </c>
      <c r="I563" s="515">
        <v>20</v>
      </c>
    </row>
    <row r="564" spans="1:9" s="93" customFormat="1" ht="12.75" customHeight="1">
      <c r="A564" s="367">
        <v>556</v>
      </c>
      <c r="B564" s="512" t="s">
        <v>3242</v>
      </c>
      <c r="C564" s="512" t="s">
        <v>2528</v>
      </c>
      <c r="D564" s="516">
        <v>20001055846</v>
      </c>
      <c r="E564" s="513" t="s">
        <v>2350</v>
      </c>
      <c r="F564" s="367" t="s">
        <v>2351</v>
      </c>
      <c r="G564" s="514">
        <v>100</v>
      </c>
      <c r="H564" s="514">
        <v>100</v>
      </c>
      <c r="I564" s="515">
        <v>20</v>
      </c>
    </row>
    <row r="565" spans="1:9" s="93" customFormat="1" ht="12.75" customHeight="1">
      <c r="A565" s="367">
        <v>557</v>
      </c>
      <c r="B565" s="512" t="s">
        <v>671</v>
      </c>
      <c r="C565" s="512" t="s">
        <v>3243</v>
      </c>
      <c r="D565" s="516">
        <v>20350000269</v>
      </c>
      <c r="E565" s="513" t="s">
        <v>2350</v>
      </c>
      <c r="F565" s="367" t="s">
        <v>2351</v>
      </c>
      <c r="G565" s="514">
        <v>100</v>
      </c>
      <c r="H565" s="514">
        <v>100</v>
      </c>
      <c r="I565" s="515">
        <v>20</v>
      </c>
    </row>
    <row r="566" spans="1:9" s="93" customFormat="1" ht="12.75" customHeight="1">
      <c r="A566" s="367">
        <v>558</v>
      </c>
      <c r="B566" s="512" t="s">
        <v>671</v>
      </c>
      <c r="C566" s="512" t="s">
        <v>3236</v>
      </c>
      <c r="D566" s="516">
        <v>20001063526</v>
      </c>
      <c r="E566" s="513" t="s">
        <v>2350</v>
      </c>
      <c r="F566" s="367" t="s">
        <v>2351</v>
      </c>
      <c r="G566" s="514">
        <v>100</v>
      </c>
      <c r="H566" s="514">
        <v>100</v>
      </c>
      <c r="I566" s="515">
        <v>20</v>
      </c>
    </row>
    <row r="567" spans="1:9" s="93" customFormat="1" ht="12.75" customHeight="1">
      <c r="A567" s="367">
        <v>559</v>
      </c>
      <c r="B567" s="512" t="s">
        <v>2355</v>
      </c>
      <c r="C567" s="512" t="s">
        <v>3244</v>
      </c>
      <c r="D567" s="516">
        <v>20001059596</v>
      </c>
      <c r="E567" s="513" t="s">
        <v>2350</v>
      </c>
      <c r="F567" s="367" t="s">
        <v>2351</v>
      </c>
      <c r="G567" s="514">
        <v>100</v>
      </c>
      <c r="H567" s="514">
        <v>100</v>
      </c>
      <c r="I567" s="515">
        <v>20</v>
      </c>
    </row>
    <row r="568" spans="1:9" s="93" customFormat="1" ht="12.75" customHeight="1">
      <c r="A568" s="367">
        <v>560</v>
      </c>
      <c r="B568" s="512" t="s">
        <v>2424</v>
      </c>
      <c r="C568" s="512" t="s">
        <v>2582</v>
      </c>
      <c r="D568" s="516">
        <v>20001067962</v>
      </c>
      <c r="E568" s="513" t="s">
        <v>2350</v>
      </c>
      <c r="F568" s="367" t="s">
        <v>2351</v>
      </c>
      <c r="G568" s="514">
        <v>100</v>
      </c>
      <c r="H568" s="514">
        <v>100</v>
      </c>
      <c r="I568" s="515">
        <v>20</v>
      </c>
    </row>
    <row r="569" spans="1:9" s="93" customFormat="1" ht="12.75" customHeight="1">
      <c r="A569" s="367">
        <v>561</v>
      </c>
      <c r="B569" s="512" t="s">
        <v>2446</v>
      </c>
      <c r="C569" s="512" t="s">
        <v>3245</v>
      </c>
      <c r="D569" s="516" t="s">
        <v>3246</v>
      </c>
      <c r="E569" s="513" t="s">
        <v>2350</v>
      </c>
      <c r="F569" s="367" t="s">
        <v>2351</v>
      </c>
      <c r="G569" s="514">
        <v>100</v>
      </c>
      <c r="H569" s="514">
        <v>100</v>
      </c>
      <c r="I569" s="515">
        <v>20</v>
      </c>
    </row>
    <row r="570" spans="1:9" s="93" customFormat="1" ht="12.75" customHeight="1">
      <c r="A570" s="367">
        <v>562</v>
      </c>
      <c r="B570" s="512" t="s">
        <v>2368</v>
      </c>
      <c r="C570" s="512" t="s">
        <v>2528</v>
      </c>
      <c r="D570" s="516" t="s">
        <v>3247</v>
      </c>
      <c r="E570" s="513" t="s">
        <v>2350</v>
      </c>
      <c r="F570" s="367" t="s">
        <v>2351</v>
      </c>
      <c r="G570" s="514">
        <v>100</v>
      </c>
      <c r="H570" s="514">
        <v>100</v>
      </c>
      <c r="I570" s="515">
        <v>20</v>
      </c>
    </row>
    <row r="571" spans="1:9" s="93" customFormat="1" ht="12.75" customHeight="1">
      <c r="A571" s="367">
        <v>563</v>
      </c>
      <c r="B571" s="512" t="s">
        <v>3119</v>
      </c>
      <c r="C571" s="512" t="s">
        <v>3248</v>
      </c>
      <c r="D571" s="516">
        <v>20001015088</v>
      </c>
      <c r="E571" s="513" t="s">
        <v>2350</v>
      </c>
      <c r="F571" s="367" t="s">
        <v>2351</v>
      </c>
      <c r="G571" s="514">
        <v>100</v>
      </c>
      <c r="H571" s="514">
        <v>100</v>
      </c>
      <c r="I571" s="515">
        <v>20</v>
      </c>
    </row>
    <row r="572" spans="1:9" s="93" customFormat="1" ht="12.75" customHeight="1">
      <c r="A572" s="367">
        <v>564</v>
      </c>
      <c r="B572" s="512" t="s">
        <v>2526</v>
      </c>
      <c r="C572" s="512" t="s">
        <v>3249</v>
      </c>
      <c r="D572" s="516" t="s">
        <v>3250</v>
      </c>
      <c r="E572" s="513" t="s">
        <v>2350</v>
      </c>
      <c r="F572" s="367" t="s">
        <v>2351</v>
      </c>
      <c r="G572" s="514">
        <v>100</v>
      </c>
      <c r="H572" s="514">
        <v>100</v>
      </c>
      <c r="I572" s="515">
        <v>20</v>
      </c>
    </row>
    <row r="573" spans="1:9" s="93" customFormat="1" ht="12.75" customHeight="1">
      <c r="A573" s="367">
        <v>565</v>
      </c>
      <c r="B573" s="512" t="s">
        <v>2630</v>
      </c>
      <c r="C573" s="512" t="s">
        <v>3251</v>
      </c>
      <c r="D573" s="516">
        <v>28001013962</v>
      </c>
      <c r="E573" s="513" t="s">
        <v>2350</v>
      </c>
      <c r="F573" s="367" t="s">
        <v>2351</v>
      </c>
      <c r="G573" s="514">
        <v>100</v>
      </c>
      <c r="H573" s="514">
        <v>100</v>
      </c>
      <c r="I573" s="515">
        <v>20</v>
      </c>
    </row>
    <row r="574" spans="1:9" s="93" customFormat="1" ht="12.75" customHeight="1">
      <c r="A574" s="367">
        <v>566</v>
      </c>
      <c r="B574" s="512" t="s">
        <v>3252</v>
      </c>
      <c r="C574" s="512" t="s">
        <v>3253</v>
      </c>
      <c r="D574" s="516" t="s">
        <v>3254</v>
      </c>
      <c r="E574" s="513" t="s">
        <v>2350</v>
      </c>
      <c r="F574" s="367" t="s">
        <v>2351</v>
      </c>
      <c r="G574" s="514">
        <v>100</v>
      </c>
      <c r="H574" s="514">
        <v>100</v>
      </c>
      <c r="I574" s="515">
        <v>20</v>
      </c>
    </row>
    <row r="575" spans="1:9" s="93" customFormat="1" ht="12.75" customHeight="1">
      <c r="A575" s="367">
        <v>567</v>
      </c>
      <c r="B575" s="512" t="s">
        <v>3255</v>
      </c>
      <c r="C575" s="512" t="s">
        <v>3256</v>
      </c>
      <c r="D575" s="516">
        <v>61009007372</v>
      </c>
      <c r="E575" s="513" t="s">
        <v>2350</v>
      </c>
      <c r="F575" s="367" t="s">
        <v>2351</v>
      </c>
      <c r="G575" s="514">
        <v>100</v>
      </c>
      <c r="H575" s="514">
        <v>100</v>
      </c>
      <c r="I575" s="515">
        <v>20</v>
      </c>
    </row>
    <row r="576" spans="1:9" s="93" customFormat="1" ht="12.75" customHeight="1">
      <c r="A576" s="367">
        <v>568</v>
      </c>
      <c r="B576" s="512" t="s">
        <v>2449</v>
      </c>
      <c r="C576" s="512" t="s">
        <v>3257</v>
      </c>
      <c r="D576" s="516">
        <v>61010017100</v>
      </c>
      <c r="E576" s="513" t="s">
        <v>2350</v>
      </c>
      <c r="F576" s="367" t="s">
        <v>2351</v>
      </c>
      <c r="G576" s="514">
        <v>100</v>
      </c>
      <c r="H576" s="514">
        <v>100</v>
      </c>
      <c r="I576" s="515">
        <v>20</v>
      </c>
    </row>
    <row r="577" spans="1:9" s="93" customFormat="1" ht="12.75" customHeight="1">
      <c r="A577" s="367">
        <v>569</v>
      </c>
      <c r="B577" s="512" t="s">
        <v>865</v>
      </c>
      <c r="C577" s="512" t="s">
        <v>3258</v>
      </c>
      <c r="D577" s="516">
        <v>52001022498</v>
      </c>
      <c r="E577" s="513" t="s">
        <v>2350</v>
      </c>
      <c r="F577" s="367" t="s">
        <v>2351</v>
      </c>
      <c r="G577" s="514">
        <v>100</v>
      </c>
      <c r="H577" s="514">
        <v>100</v>
      </c>
      <c r="I577" s="515">
        <v>20</v>
      </c>
    </row>
    <row r="578" spans="1:9" s="93" customFormat="1" ht="12.75" customHeight="1">
      <c r="A578" s="367">
        <v>570</v>
      </c>
      <c r="B578" s="512" t="s">
        <v>3259</v>
      </c>
      <c r="C578" s="512" t="s">
        <v>3260</v>
      </c>
      <c r="D578" s="516">
        <v>52001002150</v>
      </c>
      <c r="E578" s="513" t="s">
        <v>2350</v>
      </c>
      <c r="F578" s="367" t="s">
        <v>2351</v>
      </c>
      <c r="G578" s="514">
        <v>100</v>
      </c>
      <c r="H578" s="514">
        <v>100</v>
      </c>
      <c r="I578" s="515">
        <v>20</v>
      </c>
    </row>
    <row r="579" spans="1:9" s="93" customFormat="1" ht="12.75" customHeight="1">
      <c r="A579" s="367">
        <v>571</v>
      </c>
      <c r="B579" s="512" t="s">
        <v>3261</v>
      </c>
      <c r="C579" s="512" t="s">
        <v>3262</v>
      </c>
      <c r="D579" s="516">
        <v>52001023917</v>
      </c>
      <c r="E579" s="513" t="s">
        <v>2350</v>
      </c>
      <c r="F579" s="367" t="s">
        <v>2351</v>
      </c>
      <c r="G579" s="514">
        <v>100</v>
      </c>
      <c r="H579" s="514">
        <v>100</v>
      </c>
      <c r="I579" s="515">
        <v>20</v>
      </c>
    </row>
    <row r="580" spans="1:9" s="93" customFormat="1" ht="12.75" customHeight="1">
      <c r="A580" s="367">
        <v>572</v>
      </c>
      <c r="B580" s="512" t="s">
        <v>3252</v>
      </c>
      <c r="C580" s="512" t="s">
        <v>3258</v>
      </c>
      <c r="D580" s="516">
        <v>52001024322</v>
      </c>
      <c r="E580" s="513" t="s">
        <v>2350</v>
      </c>
      <c r="F580" s="367" t="s">
        <v>2351</v>
      </c>
      <c r="G580" s="514">
        <v>100</v>
      </c>
      <c r="H580" s="514">
        <v>100</v>
      </c>
      <c r="I580" s="515">
        <v>20</v>
      </c>
    </row>
    <row r="581" spans="1:9" s="93" customFormat="1" ht="12.75" customHeight="1">
      <c r="A581" s="367">
        <v>573</v>
      </c>
      <c r="B581" s="512" t="s">
        <v>3263</v>
      </c>
      <c r="C581" s="512" t="s">
        <v>3264</v>
      </c>
      <c r="D581" s="516">
        <v>52001023964</v>
      </c>
      <c r="E581" s="513" t="s">
        <v>2350</v>
      </c>
      <c r="F581" s="367" t="s">
        <v>2351</v>
      </c>
      <c r="G581" s="514">
        <v>100</v>
      </c>
      <c r="H581" s="514">
        <v>100</v>
      </c>
      <c r="I581" s="515">
        <v>20</v>
      </c>
    </row>
    <row r="582" spans="1:9" s="93" customFormat="1" ht="12.75" customHeight="1">
      <c r="A582" s="367">
        <v>574</v>
      </c>
      <c r="B582" s="512" t="s">
        <v>867</v>
      </c>
      <c r="C582" s="512" t="s">
        <v>2393</v>
      </c>
      <c r="D582" s="516" t="s">
        <v>3265</v>
      </c>
      <c r="E582" s="513" t="s">
        <v>2350</v>
      </c>
      <c r="F582" s="367" t="s">
        <v>2351</v>
      </c>
      <c r="G582" s="514">
        <v>100</v>
      </c>
      <c r="H582" s="514">
        <v>100</v>
      </c>
      <c r="I582" s="515">
        <v>20</v>
      </c>
    </row>
    <row r="583" spans="1:9" s="93" customFormat="1" ht="12.75" customHeight="1">
      <c r="A583" s="367">
        <v>575</v>
      </c>
      <c r="B583" s="512" t="s">
        <v>2424</v>
      </c>
      <c r="C583" s="512" t="s">
        <v>2567</v>
      </c>
      <c r="D583" s="516">
        <v>52501027279</v>
      </c>
      <c r="E583" s="513" t="s">
        <v>2350</v>
      </c>
      <c r="F583" s="367" t="s">
        <v>2351</v>
      </c>
      <c r="G583" s="514">
        <v>100</v>
      </c>
      <c r="H583" s="514">
        <v>100</v>
      </c>
      <c r="I583" s="515">
        <v>20</v>
      </c>
    </row>
    <row r="584" spans="1:9" s="93" customFormat="1" ht="12.75" customHeight="1">
      <c r="A584" s="367">
        <v>576</v>
      </c>
      <c r="B584" s="512" t="s">
        <v>3266</v>
      </c>
      <c r="C584" s="512" t="s">
        <v>3267</v>
      </c>
      <c r="D584" s="516" t="s">
        <v>3268</v>
      </c>
      <c r="E584" s="513" t="s">
        <v>2350</v>
      </c>
      <c r="F584" s="367" t="s">
        <v>2351</v>
      </c>
      <c r="G584" s="514">
        <v>100</v>
      </c>
      <c r="H584" s="514">
        <v>100</v>
      </c>
      <c r="I584" s="515">
        <v>20</v>
      </c>
    </row>
    <row r="585" spans="1:9" s="93" customFormat="1" ht="12.75" customHeight="1">
      <c r="A585" s="367">
        <v>577</v>
      </c>
      <c r="B585" s="512" t="s">
        <v>3269</v>
      </c>
      <c r="C585" s="512" t="s">
        <v>2567</v>
      </c>
      <c r="D585" s="516">
        <v>61009029138</v>
      </c>
      <c r="E585" s="513" t="s">
        <v>2350</v>
      </c>
      <c r="F585" s="367" t="s">
        <v>2351</v>
      </c>
      <c r="G585" s="514">
        <v>100</v>
      </c>
      <c r="H585" s="514">
        <v>100</v>
      </c>
      <c r="I585" s="515">
        <v>20</v>
      </c>
    </row>
    <row r="586" spans="1:9" s="93" customFormat="1" ht="12.75" customHeight="1">
      <c r="A586" s="367">
        <v>578</v>
      </c>
      <c r="B586" s="512" t="s">
        <v>3270</v>
      </c>
      <c r="C586" s="512" t="s">
        <v>3271</v>
      </c>
      <c r="D586" s="516">
        <v>52001024889</v>
      </c>
      <c r="E586" s="513" t="s">
        <v>2350</v>
      </c>
      <c r="F586" s="367" t="s">
        <v>2351</v>
      </c>
      <c r="G586" s="514">
        <v>100</v>
      </c>
      <c r="H586" s="514">
        <v>100</v>
      </c>
      <c r="I586" s="515">
        <v>20</v>
      </c>
    </row>
    <row r="587" spans="1:9" s="93" customFormat="1" ht="12.75" customHeight="1">
      <c r="A587" s="367">
        <v>579</v>
      </c>
      <c r="B587" s="512" t="s">
        <v>3053</v>
      </c>
      <c r="C587" s="512" t="s">
        <v>3272</v>
      </c>
      <c r="D587" s="516" t="s">
        <v>3273</v>
      </c>
      <c r="E587" s="513" t="s">
        <v>2350</v>
      </c>
      <c r="F587" s="367" t="s">
        <v>2351</v>
      </c>
      <c r="G587" s="514">
        <v>100</v>
      </c>
      <c r="H587" s="514">
        <v>100</v>
      </c>
      <c r="I587" s="515">
        <v>20</v>
      </c>
    </row>
    <row r="588" spans="1:9" s="93" customFormat="1" ht="12.75" customHeight="1">
      <c r="A588" s="367">
        <v>580</v>
      </c>
      <c r="B588" s="512" t="s">
        <v>2511</v>
      </c>
      <c r="C588" s="512" t="s">
        <v>3274</v>
      </c>
      <c r="D588" s="512">
        <v>52001025172</v>
      </c>
      <c r="E588" s="513" t="s">
        <v>2350</v>
      </c>
      <c r="F588" s="367" t="s">
        <v>2351</v>
      </c>
      <c r="G588" s="514">
        <v>100</v>
      </c>
      <c r="H588" s="514">
        <v>100</v>
      </c>
      <c r="I588" s="515">
        <v>20</v>
      </c>
    </row>
    <row r="589" spans="1:9" s="93" customFormat="1" ht="12.75" customHeight="1">
      <c r="A589" s="367">
        <v>581</v>
      </c>
      <c r="B589" s="512" t="s">
        <v>2946</v>
      </c>
      <c r="C589" s="512" t="s">
        <v>3275</v>
      </c>
      <c r="D589" s="516">
        <v>61009031772</v>
      </c>
      <c r="E589" s="513" t="s">
        <v>2350</v>
      </c>
      <c r="F589" s="367" t="s">
        <v>2351</v>
      </c>
      <c r="G589" s="514">
        <v>150</v>
      </c>
      <c r="H589" s="514">
        <v>150</v>
      </c>
      <c r="I589" s="515">
        <v>30</v>
      </c>
    </row>
    <row r="590" spans="1:9" s="93" customFormat="1" ht="12.75" customHeight="1">
      <c r="A590" s="367">
        <v>582</v>
      </c>
      <c r="B590" s="512" t="s">
        <v>676</v>
      </c>
      <c r="C590" s="512" t="s">
        <v>3276</v>
      </c>
      <c r="D590" s="516">
        <v>45001029558</v>
      </c>
      <c r="E590" s="513" t="s">
        <v>2350</v>
      </c>
      <c r="F590" s="367" t="s">
        <v>2351</v>
      </c>
      <c r="G590" s="514">
        <v>100</v>
      </c>
      <c r="H590" s="514">
        <v>100</v>
      </c>
      <c r="I590" s="515">
        <v>20</v>
      </c>
    </row>
    <row r="591" spans="1:9" s="93" customFormat="1" ht="12.75" customHeight="1">
      <c r="A591" s="367">
        <v>583</v>
      </c>
      <c r="B591" s="512" t="s">
        <v>2903</v>
      </c>
      <c r="C591" s="512" t="s">
        <v>3277</v>
      </c>
      <c r="D591" s="516">
        <v>44401005733</v>
      </c>
      <c r="E591" s="513" t="s">
        <v>2350</v>
      </c>
      <c r="F591" s="367" t="s">
        <v>2351</v>
      </c>
      <c r="G591" s="514">
        <v>100</v>
      </c>
      <c r="H591" s="514">
        <v>100</v>
      </c>
      <c r="I591" s="515">
        <v>20</v>
      </c>
    </row>
    <row r="592" spans="1:9" s="93" customFormat="1" ht="12.75" customHeight="1">
      <c r="A592" s="367">
        <v>584</v>
      </c>
      <c r="B592" s="512" t="s">
        <v>3278</v>
      </c>
      <c r="C592" s="512" t="s">
        <v>2429</v>
      </c>
      <c r="D592" s="516">
        <v>13001062877</v>
      </c>
      <c r="E592" s="513" t="s">
        <v>2350</v>
      </c>
      <c r="F592" s="367" t="s">
        <v>2351</v>
      </c>
      <c r="G592" s="514">
        <v>100</v>
      </c>
      <c r="H592" s="514">
        <v>100</v>
      </c>
      <c r="I592" s="515">
        <v>20</v>
      </c>
    </row>
    <row r="593" spans="1:9" s="93" customFormat="1" ht="12.75" customHeight="1">
      <c r="A593" s="367">
        <v>585</v>
      </c>
      <c r="B593" s="512" t="s">
        <v>2469</v>
      </c>
      <c r="C593" s="512" t="s">
        <v>3279</v>
      </c>
      <c r="D593" s="516">
        <v>13001014648</v>
      </c>
      <c r="E593" s="513" t="s">
        <v>2350</v>
      </c>
      <c r="F593" s="367" t="s">
        <v>2351</v>
      </c>
      <c r="G593" s="514">
        <v>100</v>
      </c>
      <c r="H593" s="514">
        <v>100</v>
      </c>
      <c r="I593" s="515">
        <v>20</v>
      </c>
    </row>
    <row r="594" spans="1:9" s="93" customFormat="1" ht="12.75" customHeight="1">
      <c r="A594" s="367">
        <v>586</v>
      </c>
      <c r="B594" s="512" t="s">
        <v>671</v>
      </c>
      <c r="C594" s="512" t="s">
        <v>3280</v>
      </c>
      <c r="D594" s="516" t="s">
        <v>3281</v>
      </c>
      <c r="E594" s="513" t="s">
        <v>2350</v>
      </c>
      <c r="F594" s="367" t="s">
        <v>2351</v>
      </c>
      <c r="G594" s="514">
        <v>100</v>
      </c>
      <c r="H594" s="514">
        <v>100</v>
      </c>
      <c r="I594" s="515">
        <v>20</v>
      </c>
    </row>
    <row r="595" spans="1:9" s="93" customFormat="1" ht="12.75" customHeight="1">
      <c r="A595" s="367">
        <v>587</v>
      </c>
      <c r="B595" s="512" t="s">
        <v>3282</v>
      </c>
      <c r="C595" s="512" t="s">
        <v>3283</v>
      </c>
      <c r="D595" s="516">
        <v>13001054239</v>
      </c>
      <c r="E595" s="513" t="s">
        <v>2350</v>
      </c>
      <c r="F595" s="367" t="s">
        <v>2351</v>
      </c>
      <c r="G595" s="514">
        <v>100</v>
      </c>
      <c r="H595" s="514">
        <v>100</v>
      </c>
      <c r="I595" s="515">
        <v>20</v>
      </c>
    </row>
    <row r="596" spans="1:9" s="93" customFormat="1" ht="12.75" customHeight="1">
      <c r="A596" s="367">
        <v>588</v>
      </c>
      <c r="B596" s="512" t="s">
        <v>513</v>
      </c>
      <c r="C596" s="512" t="s">
        <v>3284</v>
      </c>
      <c r="D596" s="516">
        <v>13001010118</v>
      </c>
      <c r="E596" s="513" t="s">
        <v>2350</v>
      </c>
      <c r="F596" s="367" t="s">
        <v>2351</v>
      </c>
      <c r="G596" s="514">
        <v>100</v>
      </c>
      <c r="H596" s="514">
        <v>100</v>
      </c>
      <c r="I596" s="515">
        <v>20</v>
      </c>
    </row>
    <row r="597" spans="1:9" s="93" customFormat="1" ht="12.75" customHeight="1">
      <c r="A597" s="367">
        <v>589</v>
      </c>
      <c r="B597" s="512" t="s">
        <v>3285</v>
      </c>
      <c r="C597" s="512" t="s">
        <v>3286</v>
      </c>
      <c r="D597" s="516">
        <v>13001026350</v>
      </c>
      <c r="E597" s="513" t="s">
        <v>2350</v>
      </c>
      <c r="F597" s="367" t="s">
        <v>2351</v>
      </c>
      <c r="G597" s="514">
        <v>100</v>
      </c>
      <c r="H597" s="514">
        <v>100</v>
      </c>
      <c r="I597" s="515">
        <v>20</v>
      </c>
    </row>
    <row r="598" spans="1:9" s="93" customFormat="1" ht="12.75" customHeight="1">
      <c r="A598" s="367">
        <v>590</v>
      </c>
      <c r="B598" s="512" t="s">
        <v>3080</v>
      </c>
      <c r="C598" s="512" t="s">
        <v>3287</v>
      </c>
      <c r="D598" s="516">
        <v>13001061223</v>
      </c>
      <c r="E598" s="513" t="s">
        <v>2350</v>
      </c>
      <c r="F598" s="367" t="s">
        <v>2351</v>
      </c>
      <c r="G598" s="514">
        <v>100</v>
      </c>
      <c r="H598" s="514">
        <v>100</v>
      </c>
      <c r="I598" s="515">
        <v>20</v>
      </c>
    </row>
    <row r="599" spans="1:9" s="93" customFormat="1" ht="12.75" customHeight="1">
      <c r="A599" s="367">
        <v>591</v>
      </c>
      <c r="B599" s="512" t="s">
        <v>2712</v>
      </c>
      <c r="C599" s="512" t="s">
        <v>2419</v>
      </c>
      <c r="D599" s="516">
        <v>13001038787</v>
      </c>
      <c r="E599" s="513" t="s">
        <v>2350</v>
      </c>
      <c r="F599" s="367" t="s">
        <v>2351</v>
      </c>
      <c r="G599" s="514">
        <v>100</v>
      </c>
      <c r="H599" s="514">
        <v>100</v>
      </c>
      <c r="I599" s="515">
        <v>20</v>
      </c>
    </row>
    <row r="600" spans="1:9" s="93" customFormat="1" ht="12.75" customHeight="1">
      <c r="A600" s="367">
        <v>592</v>
      </c>
      <c r="B600" s="512" t="s">
        <v>2511</v>
      </c>
      <c r="C600" s="512" t="s">
        <v>3235</v>
      </c>
      <c r="D600" s="516">
        <v>13001054429</v>
      </c>
      <c r="E600" s="513" t="s">
        <v>2350</v>
      </c>
      <c r="F600" s="367" t="s">
        <v>2351</v>
      </c>
      <c r="G600" s="514">
        <v>100</v>
      </c>
      <c r="H600" s="514">
        <v>100</v>
      </c>
      <c r="I600" s="515">
        <v>20</v>
      </c>
    </row>
    <row r="601" spans="1:9" s="93" customFormat="1" ht="12.75" customHeight="1">
      <c r="A601" s="367">
        <v>593</v>
      </c>
      <c r="B601" s="512" t="s">
        <v>2824</v>
      </c>
      <c r="C601" s="512" t="s">
        <v>3288</v>
      </c>
      <c r="D601" s="516">
        <v>13001055827</v>
      </c>
      <c r="E601" s="513" t="s">
        <v>2350</v>
      </c>
      <c r="F601" s="367" t="s">
        <v>2351</v>
      </c>
      <c r="G601" s="514">
        <v>100</v>
      </c>
      <c r="H601" s="514">
        <v>100</v>
      </c>
      <c r="I601" s="515">
        <v>20</v>
      </c>
    </row>
    <row r="602" spans="1:9" s="93" customFormat="1" ht="12.75" customHeight="1">
      <c r="A602" s="367">
        <v>594</v>
      </c>
      <c r="B602" s="512" t="s">
        <v>3289</v>
      </c>
      <c r="C602" s="512" t="s">
        <v>3290</v>
      </c>
      <c r="D602" s="516">
        <v>13001007022</v>
      </c>
      <c r="E602" s="513" t="s">
        <v>2350</v>
      </c>
      <c r="F602" s="367" t="s">
        <v>2351</v>
      </c>
      <c r="G602" s="514">
        <v>100</v>
      </c>
      <c r="H602" s="514">
        <v>100</v>
      </c>
      <c r="I602" s="515">
        <v>20</v>
      </c>
    </row>
    <row r="603" spans="1:9" s="93" customFormat="1" ht="12.75" customHeight="1">
      <c r="A603" s="367">
        <v>595</v>
      </c>
      <c r="B603" s="512" t="s">
        <v>3291</v>
      </c>
      <c r="C603" s="512" t="s">
        <v>3292</v>
      </c>
      <c r="D603" s="516">
        <v>13001069452</v>
      </c>
      <c r="E603" s="513" t="s">
        <v>2350</v>
      </c>
      <c r="F603" s="367" t="s">
        <v>2351</v>
      </c>
      <c r="G603" s="514">
        <v>100</v>
      </c>
      <c r="H603" s="514">
        <v>100</v>
      </c>
      <c r="I603" s="515">
        <v>20</v>
      </c>
    </row>
    <row r="604" spans="1:9" s="93" customFormat="1" ht="12.75" customHeight="1">
      <c r="A604" s="367">
        <v>596</v>
      </c>
      <c r="B604" s="512" t="s">
        <v>3293</v>
      </c>
      <c r="C604" s="512" t="s">
        <v>3294</v>
      </c>
      <c r="D604" s="516">
        <v>13001014840</v>
      </c>
      <c r="E604" s="513" t="s">
        <v>2350</v>
      </c>
      <c r="F604" s="367" t="s">
        <v>2351</v>
      </c>
      <c r="G604" s="514">
        <v>100</v>
      </c>
      <c r="H604" s="514">
        <v>100</v>
      </c>
      <c r="I604" s="515">
        <v>20</v>
      </c>
    </row>
    <row r="605" spans="1:9" s="93" customFormat="1" ht="12.75" customHeight="1">
      <c r="A605" s="367">
        <v>597</v>
      </c>
      <c r="B605" s="512" t="s">
        <v>2400</v>
      </c>
      <c r="C605" s="512" t="s">
        <v>3170</v>
      </c>
      <c r="D605" s="516">
        <v>13001066897</v>
      </c>
      <c r="E605" s="513" t="s">
        <v>2350</v>
      </c>
      <c r="F605" s="367" t="s">
        <v>2351</v>
      </c>
      <c r="G605" s="514">
        <v>100</v>
      </c>
      <c r="H605" s="514">
        <v>100</v>
      </c>
      <c r="I605" s="515">
        <v>20</v>
      </c>
    </row>
    <row r="606" spans="1:9" s="93" customFormat="1" ht="12.75" customHeight="1">
      <c r="A606" s="367">
        <v>598</v>
      </c>
      <c r="B606" s="512" t="s">
        <v>2854</v>
      </c>
      <c r="C606" s="512" t="s">
        <v>3295</v>
      </c>
      <c r="D606" s="516">
        <v>13001047053</v>
      </c>
      <c r="E606" s="513" t="s">
        <v>2350</v>
      </c>
      <c r="F606" s="367" t="s">
        <v>2351</v>
      </c>
      <c r="G606" s="514">
        <v>100</v>
      </c>
      <c r="H606" s="514">
        <v>100</v>
      </c>
      <c r="I606" s="515">
        <v>20</v>
      </c>
    </row>
    <row r="607" spans="1:9" s="93" customFormat="1" ht="12.75" customHeight="1">
      <c r="A607" s="367">
        <v>599</v>
      </c>
      <c r="B607" s="512" t="s">
        <v>2379</v>
      </c>
      <c r="C607" s="512" t="s">
        <v>3296</v>
      </c>
      <c r="D607" s="516">
        <v>13001055297</v>
      </c>
      <c r="E607" s="513" t="s">
        <v>2350</v>
      </c>
      <c r="F607" s="367" t="s">
        <v>2351</v>
      </c>
      <c r="G607" s="514">
        <v>100</v>
      </c>
      <c r="H607" s="514">
        <v>100</v>
      </c>
      <c r="I607" s="515">
        <v>20</v>
      </c>
    </row>
    <row r="608" spans="1:9" s="93" customFormat="1" ht="12.75" customHeight="1">
      <c r="A608" s="367">
        <v>600</v>
      </c>
      <c r="B608" s="512" t="s">
        <v>513</v>
      </c>
      <c r="C608" s="512" t="s">
        <v>3297</v>
      </c>
      <c r="D608" s="516">
        <v>13001014051</v>
      </c>
      <c r="E608" s="513" t="s">
        <v>2350</v>
      </c>
      <c r="F608" s="367" t="s">
        <v>2351</v>
      </c>
      <c r="G608" s="514">
        <v>100</v>
      </c>
      <c r="H608" s="514">
        <v>100</v>
      </c>
      <c r="I608" s="515">
        <v>20</v>
      </c>
    </row>
    <row r="609" spans="1:9" s="93" customFormat="1" ht="12.75" customHeight="1">
      <c r="A609" s="367">
        <v>601</v>
      </c>
      <c r="B609" s="512" t="s">
        <v>3298</v>
      </c>
      <c r="C609" s="512" t="s">
        <v>3299</v>
      </c>
      <c r="D609" s="516">
        <v>13001069022</v>
      </c>
      <c r="E609" s="513" t="s">
        <v>2350</v>
      </c>
      <c r="F609" s="367" t="s">
        <v>2351</v>
      </c>
      <c r="G609" s="514">
        <v>100</v>
      </c>
      <c r="H609" s="514">
        <v>100</v>
      </c>
      <c r="I609" s="515">
        <v>20</v>
      </c>
    </row>
    <row r="610" spans="1:9" s="93" customFormat="1" ht="12.75" customHeight="1">
      <c r="A610" s="367">
        <v>602</v>
      </c>
      <c r="B610" s="512" t="s">
        <v>583</v>
      </c>
      <c r="C610" s="512" t="s">
        <v>3300</v>
      </c>
      <c r="D610" s="516">
        <v>13001038969</v>
      </c>
      <c r="E610" s="513" t="s">
        <v>2350</v>
      </c>
      <c r="F610" s="367" t="s">
        <v>2351</v>
      </c>
      <c r="G610" s="514">
        <v>100</v>
      </c>
      <c r="H610" s="514">
        <v>100</v>
      </c>
      <c r="I610" s="515">
        <v>20</v>
      </c>
    </row>
    <row r="611" spans="1:9" s="93" customFormat="1" ht="12.75" customHeight="1">
      <c r="A611" s="367">
        <v>603</v>
      </c>
      <c r="B611" s="512" t="s">
        <v>583</v>
      </c>
      <c r="C611" s="512" t="s">
        <v>3301</v>
      </c>
      <c r="D611" s="516">
        <v>13001005127</v>
      </c>
      <c r="E611" s="513" t="s">
        <v>2350</v>
      </c>
      <c r="F611" s="367" t="s">
        <v>2351</v>
      </c>
      <c r="G611" s="514">
        <v>100</v>
      </c>
      <c r="H611" s="514">
        <v>100</v>
      </c>
      <c r="I611" s="515">
        <v>20</v>
      </c>
    </row>
    <row r="612" spans="1:9" s="93" customFormat="1" ht="12.75" customHeight="1">
      <c r="A612" s="367">
        <v>604</v>
      </c>
      <c r="B612" s="512" t="s">
        <v>2464</v>
      </c>
      <c r="C612" s="512" t="s">
        <v>3302</v>
      </c>
      <c r="D612" s="516">
        <v>13001054822</v>
      </c>
      <c r="E612" s="513" t="s">
        <v>2350</v>
      </c>
      <c r="F612" s="367" t="s">
        <v>2351</v>
      </c>
      <c r="G612" s="514">
        <v>100</v>
      </c>
      <c r="H612" s="514">
        <v>100</v>
      </c>
      <c r="I612" s="515">
        <v>20</v>
      </c>
    </row>
    <row r="613" spans="1:9" s="93" customFormat="1" ht="12.75" customHeight="1">
      <c r="A613" s="367">
        <v>605</v>
      </c>
      <c r="B613" s="512" t="s">
        <v>676</v>
      </c>
      <c r="C613" s="512" t="s">
        <v>3284</v>
      </c>
      <c r="D613" s="516">
        <v>13001064974</v>
      </c>
      <c r="E613" s="513" t="s">
        <v>2350</v>
      </c>
      <c r="F613" s="367" t="s">
        <v>2351</v>
      </c>
      <c r="G613" s="514">
        <v>100</v>
      </c>
      <c r="H613" s="514">
        <v>100</v>
      </c>
      <c r="I613" s="515">
        <v>20</v>
      </c>
    </row>
    <row r="614" spans="1:9" s="93" customFormat="1" ht="12.75" customHeight="1">
      <c r="A614" s="367">
        <v>606</v>
      </c>
      <c r="B614" s="512" t="s">
        <v>2601</v>
      </c>
      <c r="C614" s="512" t="s">
        <v>3303</v>
      </c>
      <c r="D614" s="516">
        <v>13001003182</v>
      </c>
      <c r="E614" s="513" t="s">
        <v>2350</v>
      </c>
      <c r="F614" s="367" t="s">
        <v>2351</v>
      </c>
      <c r="G614" s="514">
        <v>100</v>
      </c>
      <c r="H614" s="514">
        <v>100</v>
      </c>
      <c r="I614" s="515">
        <v>20</v>
      </c>
    </row>
    <row r="615" spans="1:9" s="93" customFormat="1" ht="12.75" customHeight="1">
      <c r="A615" s="367">
        <v>607</v>
      </c>
      <c r="B615" s="512" t="s">
        <v>2723</v>
      </c>
      <c r="C615" s="512" t="s">
        <v>3304</v>
      </c>
      <c r="D615" s="516">
        <v>13001039579</v>
      </c>
      <c r="E615" s="513" t="s">
        <v>2350</v>
      </c>
      <c r="F615" s="367" t="s">
        <v>2351</v>
      </c>
      <c r="G615" s="514">
        <v>100</v>
      </c>
      <c r="H615" s="514">
        <v>100</v>
      </c>
      <c r="I615" s="515">
        <v>20</v>
      </c>
    </row>
    <row r="616" spans="1:9" s="93" customFormat="1" ht="12.75" customHeight="1">
      <c r="A616" s="367">
        <v>608</v>
      </c>
      <c r="B616" s="512" t="s">
        <v>3305</v>
      </c>
      <c r="C616" s="512" t="s">
        <v>3306</v>
      </c>
      <c r="D616" s="516">
        <v>13001054645</v>
      </c>
      <c r="E616" s="513" t="s">
        <v>2350</v>
      </c>
      <c r="F616" s="367" t="s">
        <v>2351</v>
      </c>
      <c r="G616" s="514">
        <v>100</v>
      </c>
      <c r="H616" s="514">
        <v>100</v>
      </c>
      <c r="I616" s="515">
        <v>20</v>
      </c>
    </row>
    <row r="617" spans="1:9" s="93" customFormat="1" ht="12.75" customHeight="1">
      <c r="A617" s="367">
        <v>609</v>
      </c>
      <c r="B617" s="512" t="s">
        <v>676</v>
      </c>
      <c r="C617" s="512" t="s">
        <v>3307</v>
      </c>
      <c r="D617" s="516">
        <v>13001012153</v>
      </c>
      <c r="E617" s="513" t="s">
        <v>2350</v>
      </c>
      <c r="F617" s="367" t="s">
        <v>2351</v>
      </c>
      <c r="G617" s="514">
        <v>100</v>
      </c>
      <c r="H617" s="514">
        <v>100</v>
      </c>
      <c r="I617" s="515">
        <v>20</v>
      </c>
    </row>
    <row r="618" spans="1:9" s="93" customFormat="1" ht="12.75" customHeight="1">
      <c r="A618" s="367">
        <v>610</v>
      </c>
      <c r="B618" s="512" t="s">
        <v>3308</v>
      </c>
      <c r="C618" s="512" t="s">
        <v>3309</v>
      </c>
      <c r="D618" s="516">
        <v>13001015086</v>
      </c>
      <c r="E618" s="513" t="s">
        <v>2350</v>
      </c>
      <c r="F618" s="367" t="s">
        <v>2351</v>
      </c>
      <c r="G618" s="514">
        <v>100</v>
      </c>
      <c r="H618" s="514">
        <v>100</v>
      </c>
      <c r="I618" s="515">
        <v>20</v>
      </c>
    </row>
    <row r="619" spans="1:9" s="93" customFormat="1" ht="12.75" customHeight="1">
      <c r="A619" s="367">
        <v>611</v>
      </c>
      <c r="B619" s="512" t="s">
        <v>3285</v>
      </c>
      <c r="C619" s="512" t="s">
        <v>888</v>
      </c>
      <c r="D619" s="516">
        <v>13001041373</v>
      </c>
      <c r="E619" s="513" t="s">
        <v>2350</v>
      </c>
      <c r="F619" s="367" t="s">
        <v>2351</v>
      </c>
      <c r="G619" s="514">
        <v>100</v>
      </c>
      <c r="H619" s="514">
        <v>100</v>
      </c>
      <c r="I619" s="515">
        <v>20</v>
      </c>
    </row>
    <row r="620" spans="1:9" s="93" customFormat="1" ht="12.75" customHeight="1">
      <c r="A620" s="367">
        <v>612</v>
      </c>
      <c r="B620" s="512" t="s">
        <v>3282</v>
      </c>
      <c r="C620" s="512" t="s">
        <v>3310</v>
      </c>
      <c r="D620" s="516">
        <v>13001041332</v>
      </c>
      <c r="E620" s="513" t="s">
        <v>2350</v>
      </c>
      <c r="F620" s="367" t="s">
        <v>2351</v>
      </c>
      <c r="G620" s="514">
        <v>150</v>
      </c>
      <c r="H620" s="514">
        <v>150</v>
      </c>
      <c r="I620" s="515">
        <v>30</v>
      </c>
    </row>
    <row r="621" spans="1:9" s="93" customFormat="1" ht="12.75" customHeight="1">
      <c r="A621" s="367">
        <v>613</v>
      </c>
      <c r="B621" s="518" t="s">
        <v>874</v>
      </c>
      <c r="C621" s="518" t="s">
        <v>2820</v>
      </c>
      <c r="D621" s="447" t="s">
        <v>3311</v>
      </c>
      <c r="E621" s="513" t="s">
        <v>2350</v>
      </c>
      <c r="F621" s="367" t="s">
        <v>2351</v>
      </c>
      <c r="G621" s="514">
        <v>150</v>
      </c>
      <c r="H621" s="514">
        <v>150</v>
      </c>
      <c r="I621" s="515">
        <v>30</v>
      </c>
    </row>
    <row r="622" spans="1:9" s="93" customFormat="1" ht="12.75" customHeight="1">
      <c r="A622" s="367">
        <v>614</v>
      </c>
      <c r="B622" s="512" t="s">
        <v>676</v>
      </c>
      <c r="C622" s="512" t="s">
        <v>3312</v>
      </c>
      <c r="D622" s="516">
        <v>61001082914</v>
      </c>
      <c r="E622" s="513" t="s">
        <v>2350</v>
      </c>
      <c r="F622" s="367" t="s">
        <v>2351</v>
      </c>
      <c r="G622" s="514">
        <v>100</v>
      </c>
      <c r="H622" s="514">
        <v>100</v>
      </c>
      <c r="I622" s="515">
        <v>20</v>
      </c>
    </row>
    <row r="623" spans="1:9" s="93" customFormat="1" ht="12.75" customHeight="1">
      <c r="A623" s="367">
        <v>615</v>
      </c>
      <c r="B623" s="512" t="s">
        <v>3140</v>
      </c>
      <c r="C623" s="512" t="s">
        <v>3313</v>
      </c>
      <c r="D623" s="447" t="s">
        <v>3314</v>
      </c>
      <c r="E623" s="513" t="s">
        <v>2350</v>
      </c>
      <c r="F623" s="367" t="s">
        <v>2351</v>
      </c>
      <c r="G623" s="514">
        <v>100</v>
      </c>
      <c r="H623" s="514">
        <v>100</v>
      </c>
      <c r="I623" s="515">
        <v>20</v>
      </c>
    </row>
    <row r="624" spans="1:9" s="93" customFormat="1" ht="12.75" customHeight="1">
      <c r="A624" s="367">
        <v>616</v>
      </c>
      <c r="B624" s="512" t="s">
        <v>3315</v>
      </c>
      <c r="C624" s="512" t="s">
        <v>3316</v>
      </c>
      <c r="D624" s="447" t="s">
        <v>3317</v>
      </c>
      <c r="E624" s="513" t="s">
        <v>2350</v>
      </c>
      <c r="F624" s="367" t="s">
        <v>2351</v>
      </c>
      <c r="G624" s="514">
        <v>100</v>
      </c>
      <c r="H624" s="514">
        <v>100</v>
      </c>
      <c r="I624" s="515">
        <v>20</v>
      </c>
    </row>
    <row r="625" spans="1:9" s="93" customFormat="1" ht="12.75" customHeight="1">
      <c r="A625" s="367">
        <v>617</v>
      </c>
      <c r="B625" s="512" t="s">
        <v>3080</v>
      </c>
      <c r="C625" s="512" t="s">
        <v>3318</v>
      </c>
      <c r="D625" s="447" t="s">
        <v>3319</v>
      </c>
      <c r="E625" s="513" t="s">
        <v>2350</v>
      </c>
      <c r="F625" s="367" t="s">
        <v>2351</v>
      </c>
      <c r="G625" s="514">
        <v>100</v>
      </c>
      <c r="H625" s="514">
        <v>100</v>
      </c>
      <c r="I625" s="515">
        <v>20</v>
      </c>
    </row>
    <row r="626" spans="1:9" s="93" customFormat="1" ht="12.75" customHeight="1">
      <c r="A626" s="367">
        <v>618</v>
      </c>
      <c r="B626" s="512" t="s">
        <v>2469</v>
      </c>
      <c r="C626" s="512" t="s">
        <v>2396</v>
      </c>
      <c r="D626" s="516">
        <v>38001047055</v>
      </c>
      <c r="E626" s="513" t="s">
        <v>2350</v>
      </c>
      <c r="F626" s="367" t="s">
        <v>2351</v>
      </c>
      <c r="G626" s="514">
        <v>100</v>
      </c>
      <c r="H626" s="514">
        <v>100</v>
      </c>
      <c r="I626" s="515">
        <v>20</v>
      </c>
    </row>
    <row r="627" spans="1:9" s="93" customFormat="1" ht="12.75" customHeight="1">
      <c r="A627" s="367">
        <v>619</v>
      </c>
      <c r="B627" s="512" t="s">
        <v>2400</v>
      </c>
      <c r="C627" s="512" t="s">
        <v>3320</v>
      </c>
      <c r="D627" s="447" t="s">
        <v>3321</v>
      </c>
      <c r="E627" s="513" t="s">
        <v>2350</v>
      </c>
      <c r="F627" s="367" t="s">
        <v>2351</v>
      </c>
      <c r="G627" s="514">
        <v>100</v>
      </c>
      <c r="H627" s="514">
        <v>100</v>
      </c>
      <c r="I627" s="515">
        <v>20</v>
      </c>
    </row>
    <row r="628" spans="1:9" s="93" customFormat="1" ht="12.75" customHeight="1">
      <c r="A628" s="367">
        <v>620</v>
      </c>
      <c r="B628" s="512" t="s">
        <v>585</v>
      </c>
      <c r="C628" s="512" t="s">
        <v>2591</v>
      </c>
      <c r="D628" s="447" t="s">
        <v>3322</v>
      </c>
      <c r="E628" s="513" t="s">
        <v>2350</v>
      </c>
      <c r="F628" s="367" t="s">
        <v>2351</v>
      </c>
      <c r="G628" s="514">
        <v>100</v>
      </c>
      <c r="H628" s="514">
        <v>100</v>
      </c>
      <c r="I628" s="515">
        <v>20</v>
      </c>
    </row>
    <row r="629" spans="1:9" s="93" customFormat="1" ht="12.75" customHeight="1">
      <c r="A629" s="367">
        <v>621</v>
      </c>
      <c r="B629" s="512" t="s">
        <v>671</v>
      </c>
      <c r="C629" s="512" t="s">
        <v>3323</v>
      </c>
      <c r="D629" s="516">
        <v>36001001821</v>
      </c>
      <c r="E629" s="513" t="s">
        <v>2350</v>
      </c>
      <c r="F629" s="367" t="s">
        <v>2351</v>
      </c>
      <c r="G629" s="514">
        <v>100</v>
      </c>
      <c r="H629" s="514">
        <v>100</v>
      </c>
      <c r="I629" s="515">
        <v>20</v>
      </c>
    </row>
    <row r="630" spans="1:9" s="93" customFormat="1" ht="12.75" customHeight="1">
      <c r="A630" s="367">
        <v>622</v>
      </c>
      <c r="B630" s="512" t="s">
        <v>843</v>
      </c>
      <c r="C630" s="512" t="s">
        <v>3324</v>
      </c>
      <c r="D630" s="447" t="s">
        <v>3325</v>
      </c>
      <c r="E630" s="513" t="s">
        <v>2350</v>
      </c>
      <c r="F630" s="367" t="s">
        <v>2351</v>
      </c>
      <c r="G630" s="514">
        <v>100</v>
      </c>
      <c r="H630" s="514">
        <v>100</v>
      </c>
      <c r="I630" s="515">
        <v>20</v>
      </c>
    </row>
    <row r="631" spans="1:9" s="93" customFormat="1" ht="12.75" customHeight="1">
      <c r="A631" s="367">
        <v>623</v>
      </c>
      <c r="B631" s="512" t="s">
        <v>2481</v>
      </c>
      <c r="C631" s="512" t="s">
        <v>3324</v>
      </c>
      <c r="D631" s="447" t="s">
        <v>3326</v>
      </c>
      <c r="E631" s="513" t="s">
        <v>2350</v>
      </c>
      <c r="F631" s="367" t="s">
        <v>2351</v>
      </c>
      <c r="G631" s="514">
        <v>100</v>
      </c>
      <c r="H631" s="514">
        <v>100</v>
      </c>
      <c r="I631" s="515">
        <v>20</v>
      </c>
    </row>
    <row r="632" spans="1:9" s="93" customFormat="1" ht="12.75" customHeight="1">
      <c r="A632" s="367">
        <v>624</v>
      </c>
      <c r="B632" s="512" t="s">
        <v>2526</v>
      </c>
      <c r="C632" s="512" t="s">
        <v>3327</v>
      </c>
      <c r="D632" s="447" t="s">
        <v>3328</v>
      </c>
      <c r="E632" s="513" t="s">
        <v>2350</v>
      </c>
      <c r="F632" s="367" t="s">
        <v>2351</v>
      </c>
      <c r="G632" s="514">
        <v>100</v>
      </c>
      <c r="H632" s="514">
        <v>100</v>
      </c>
      <c r="I632" s="515">
        <v>20</v>
      </c>
    </row>
    <row r="633" spans="1:9" s="93" customFormat="1" ht="12.75" customHeight="1">
      <c r="A633" s="367">
        <v>625</v>
      </c>
      <c r="B633" s="512" t="s">
        <v>513</v>
      </c>
      <c r="C633" s="512" t="s">
        <v>3329</v>
      </c>
      <c r="D633" s="447" t="s">
        <v>3330</v>
      </c>
      <c r="E633" s="513" t="s">
        <v>2350</v>
      </c>
      <c r="F633" s="367" t="s">
        <v>2351</v>
      </c>
      <c r="G633" s="514">
        <v>100</v>
      </c>
      <c r="H633" s="514">
        <v>100</v>
      </c>
      <c r="I633" s="515">
        <v>20</v>
      </c>
    </row>
    <row r="634" spans="1:9" s="93" customFormat="1" ht="12.75" customHeight="1">
      <c r="A634" s="367">
        <v>626</v>
      </c>
      <c r="B634" s="512" t="s">
        <v>3331</v>
      </c>
      <c r="C634" s="512" t="s">
        <v>3332</v>
      </c>
      <c r="D634" s="447" t="s">
        <v>3333</v>
      </c>
      <c r="E634" s="513" t="s">
        <v>2350</v>
      </c>
      <c r="F634" s="367" t="s">
        <v>2351</v>
      </c>
      <c r="G634" s="514">
        <v>100</v>
      </c>
      <c r="H634" s="514">
        <v>100</v>
      </c>
      <c r="I634" s="515">
        <v>20</v>
      </c>
    </row>
    <row r="635" spans="1:9" s="93" customFormat="1" ht="12.75" customHeight="1">
      <c r="A635" s="367">
        <v>627</v>
      </c>
      <c r="B635" s="512" t="s">
        <v>837</v>
      </c>
      <c r="C635" s="512" t="s">
        <v>2820</v>
      </c>
      <c r="D635" s="447" t="s">
        <v>3334</v>
      </c>
      <c r="E635" s="513" t="s">
        <v>2350</v>
      </c>
      <c r="F635" s="367" t="s">
        <v>2351</v>
      </c>
      <c r="G635" s="514">
        <v>100</v>
      </c>
      <c r="H635" s="514">
        <v>100</v>
      </c>
      <c r="I635" s="515">
        <v>20</v>
      </c>
    </row>
    <row r="636" spans="1:9" s="93" customFormat="1" ht="12.75" customHeight="1">
      <c r="A636" s="367">
        <v>628</v>
      </c>
      <c r="B636" s="512" t="s">
        <v>606</v>
      </c>
      <c r="C636" s="512" t="s">
        <v>3335</v>
      </c>
      <c r="D636" s="447" t="s">
        <v>3336</v>
      </c>
      <c r="E636" s="513" t="s">
        <v>2350</v>
      </c>
      <c r="F636" s="367" t="s">
        <v>2351</v>
      </c>
      <c r="G636" s="514">
        <v>100</v>
      </c>
      <c r="H636" s="514">
        <v>100</v>
      </c>
      <c r="I636" s="515">
        <v>20</v>
      </c>
    </row>
    <row r="637" spans="1:9" s="93" customFormat="1" ht="12.75" customHeight="1">
      <c r="A637" s="367">
        <v>629</v>
      </c>
      <c r="B637" s="512" t="s">
        <v>676</v>
      </c>
      <c r="C637" s="512" t="s">
        <v>3337</v>
      </c>
      <c r="D637" s="447" t="s">
        <v>3338</v>
      </c>
      <c r="E637" s="513" t="s">
        <v>2350</v>
      </c>
      <c r="F637" s="367" t="s">
        <v>2351</v>
      </c>
      <c r="G637" s="514">
        <v>100</v>
      </c>
      <c r="H637" s="514">
        <v>100</v>
      </c>
      <c r="I637" s="515">
        <v>20</v>
      </c>
    </row>
    <row r="638" spans="1:9" s="93" customFormat="1" ht="12.75" customHeight="1">
      <c r="A638" s="367">
        <v>630</v>
      </c>
      <c r="B638" s="512" t="s">
        <v>2392</v>
      </c>
      <c r="C638" s="512" t="s">
        <v>3339</v>
      </c>
      <c r="D638" s="447" t="s">
        <v>3340</v>
      </c>
      <c r="E638" s="513" t="s">
        <v>2350</v>
      </c>
      <c r="F638" s="367" t="s">
        <v>2351</v>
      </c>
      <c r="G638" s="514">
        <v>100</v>
      </c>
      <c r="H638" s="514">
        <v>100</v>
      </c>
      <c r="I638" s="515">
        <v>20</v>
      </c>
    </row>
    <row r="639" spans="1:9" s="93" customFormat="1" ht="12.75" customHeight="1">
      <c r="A639" s="367">
        <v>631</v>
      </c>
      <c r="B639" s="512" t="s">
        <v>676</v>
      </c>
      <c r="C639" s="512" t="s">
        <v>3341</v>
      </c>
      <c r="D639" s="447" t="s">
        <v>3342</v>
      </c>
      <c r="E639" s="513" t="s">
        <v>2350</v>
      </c>
      <c r="F639" s="367" t="s">
        <v>2351</v>
      </c>
      <c r="G639" s="514">
        <v>100</v>
      </c>
      <c r="H639" s="514">
        <v>100</v>
      </c>
      <c r="I639" s="515">
        <v>20</v>
      </c>
    </row>
    <row r="640" spans="1:9" s="93" customFormat="1" ht="12.75" customHeight="1">
      <c r="A640" s="367">
        <v>632</v>
      </c>
      <c r="B640" s="512" t="s">
        <v>3343</v>
      </c>
      <c r="C640" s="512" t="s">
        <v>3344</v>
      </c>
      <c r="D640" s="447" t="s">
        <v>3345</v>
      </c>
      <c r="E640" s="513" t="s">
        <v>2350</v>
      </c>
      <c r="F640" s="367" t="s">
        <v>2351</v>
      </c>
      <c r="G640" s="514">
        <v>100</v>
      </c>
      <c r="H640" s="514">
        <v>100</v>
      </c>
      <c r="I640" s="515">
        <v>20</v>
      </c>
    </row>
    <row r="641" spans="1:9" s="93" customFormat="1" ht="12.75" customHeight="1">
      <c r="A641" s="367">
        <v>633</v>
      </c>
      <c r="B641" s="512" t="s">
        <v>676</v>
      </c>
      <c r="C641" s="512" t="s">
        <v>3346</v>
      </c>
      <c r="D641" s="447" t="s">
        <v>3347</v>
      </c>
      <c r="E641" s="513" t="s">
        <v>2350</v>
      </c>
      <c r="F641" s="367" t="s">
        <v>2351</v>
      </c>
      <c r="G641" s="514">
        <v>100</v>
      </c>
      <c r="H641" s="514">
        <v>100</v>
      </c>
      <c r="I641" s="515">
        <v>20</v>
      </c>
    </row>
    <row r="642" spans="1:9" s="93" customFormat="1" ht="12.75" customHeight="1">
      <c r="A642" s="367">
        <v>634</v>
      </c>
      <c r="B642" s="512" t="s">
        <v>3348</v>
      </c>
      <c r="C642" s="512" t="s">
        <v>3349</v>
      </c>
      <c r="D642" s="447" t="s">
        <v>3350</v>
      </c>
      <c r="E642" s="513" t="s">
        <v>2350</v>
      </c>
      <c r="F642" s="367" t="s">
        <v>2351</v>
      </c>
      <c r="G642" s="514">
        <v>100</v>
      </c>
      <c r="H642" s="514">
        <v>100</v>
      </c>
      <c r="I642" s="515">
        <v>20</v>
      </c>
    </row>
    <row r="643" spans="1:9" s="93" customFormat="1" ht="12.75" customHeight="1">
      <c r="A643" s="367">
        <v>635</v>
      </c>
      <c r="B643" s="512" t="s">
        <v>2824</v>
      </c>
      <c r="C643" s="512" t="s">
        <v>3351</v>
      </c>
      <c r="D643" s="447" t="s">
        <v>1676</v>
      </c>
      <c r="E643" s="513" t="s">
        <v>2350</v>
      </c>
      <c r="F643" s="367" t="s">
        <v>2351</v>
      </c>
      <c r="G643" s="514">
        <v>100</v>
      </c>
      <c r="H643" s="514">
        <v>100</v>
      </c>
      <c r="I643" s="515">
        <v>20</v>
      </c>
    </row>
    <row r="644" spans="1:9" s="93" customFormat="1" ht="12.75" customHeight="1">
      <c r="A644" s="367">
        <v>636</v>
      </c>
      <c r="B644" s="512" t="s">
        <v>3352</v>
      </c>
      <c r="C644" s="512" t="s">
        <v>3353</v>
      </c>
      <c r="D644" s="447" t="s">
        <v>3354</v>
      </c>
      <c r="E644" s="513" t="s">
        <v>2350</v>
      </c>
      <c r="F644" s="367" t="s">
        <v>2351</v>
      </c>
      <c r="G644" s="514">
        <v>100</v>
      </c>
      <c r="H644" s="514">
        <v>100</v>
      </c>
      <c r="I644" s="515">
        <v>20</v>
      </c>
    </row>
    <row r="645" spans="1:9" s="93" customFormat="1" ht="12.75" customHeight="1">
      <c r="A645" s="367">
        <v>637</v>
      </c>
      <c r="B645" s="512" t="s">
        <v>2526</v>
      </c>
      <c r="C645" s="512" t="s">
        <v>2888</v>
      </c>
      <c r="D645" s="516">
        <v>26901038567</v>
      </c>
      <c r="E645" s="513" t="s">
        <v>2350</v>
      </c>
      <c r="F645" s="367" t="s">
        <v>2351</v>
      </c>
      <c r="G645" s="514">
        <v>100</v>
      </c>
      <c r="H645" s="514">
        <v>100</v>
      </c>
      <c r="I645" s="515">
        <v>20</v>
      </c>
    </row>
    <row r="646" spans="1:9" s="93" customFormat="1" ht="12.75" customHeight="1">
      <c r="A646" s="367">
        <v>638</v>
      </c>
      <c r="B646" s="512" t="s">
        <v>2692</v>
      </c>
      <c r="C646" s="512" t="s">
        <v>3355</v>
      </c>
      <c r="D646" s="516">
        <v>26001023004</v>
      </c>
      <c r="E646" s="513" t="s">
        <v>2350</v>
      </c>
      <c r="F646" s="367" t="s">
        <v>2351</v>
      </c>
      <c r="G646" s="514">
        <v>100</v>
      </c>
      <c r="H646" s="514">
        <v>100</v>
      </c>
      <c r="I646" s="515">
        <v>20</v>
      </c>
    </row>
    <row r="647" spans="1:9" s="93" customFormat="1" ht="12.75" customHeight="1">
      <c r="A647" s="367">
        <v>639</v>
      </c>
      <c r="B647" s="512" t="s">
        <v>3356</v>
      </c>
      <c r="C647" s="512" t="s">
        <v>3357</v>
      </c>
      <c r="D647" s="516">
        <v>26001034711</v>
      </c>
      <c r="E647" s="513" t="s">
        <v>2350</v>
      </c>
      <c r="F647" s="367" t="s">
        <v>2351</v>
      </c>
      <c r="G647" s="514">
        <v>100</v>
      </c>
      <c r="H647" s="514">
        <v>100</v>
      </c>
      <c r="I647" s="515">
        <v>20</v>
      </c>
    </row>
    <row r="648" spans="1:9" s="93" customFormat="1" ht="12.75" customHeight="1">
      <c r="A648" s="367">
        <v>640</v>
      </c>
      <c r="B648" s="512" t="s">
        <v>3358</v>
      </c>
      <c r="C648" s="512" t="s">
        <v>3359</v>
      </c>
      <c r="D648" s="516">
        <v>61009009380</v>
      </c>
      <c r="E648" s="513" t="s">
        <v>2350</v>
      </c>
      <c r="F648" s="367" t="s">
        <v>2351</v>
      </c>
      <c r="G648" s="514">
        <v>100</v>
      </c>
      <c r="H648" s="514">
        <v>100</v>
      </c>
      <c r="I648" s="515">
        <v>20</v>
      </c>
    </row>
    <row r="649" spans="1:9" s="93" customFormat="1" ht="12.75" customHeight="1">
      <c r="A649" s="367">
        <v>641</v>
      </c>
      <c r="B649" s="512" t="s">
        <v>2509</v>
      </c>
      <c r="C649" s="512" t="s">
        <v>3192</v>
      </c>
      <c r="D649" s="516">
        <v>26001031690</v>
      </c>
      <c r="E649" s="513" t="s">
        <v>2350</v>
      </c>
      <c r="F649" s="367" t="s">
        <v>2351</v>
      </c>
      <c r="G649" s="514">
        <v>100</v>
      </c>
      <c r="H649" s="514">
        <v>100</v>
      </c>
      <c r="I649" s="515">
        <v>20</v>
      </c>
    </row>
    <row r="650" spans="1:9" s="93" customFormat="1" ht="12.75" customHeight="1">
      <c r="A650" s="367">
        <v>642</v>
      </c>
      <c r="B650" s="512" t="s">
        <v>858</v>
      </c>
      <c r="C650" s="512" t="s">
        <v>3360</v>
      </c>
      <c r="D650" s="516">
        <v>26001012682</v>
      </c>
      <c r="E650" s="513" t="s">
        <v>2350</v>
      </c>
      <c r="F650" s="367" t="s">
        <v>2351</v>
      </c>
      <c r="G650" s="514">
        <v>100</v>
      </c>
      <c r="H650" s="514">
        <v>100</v>
      </c>
      <c r="I650" s="515">
        <v>20</v>
      </c>
    </row>
    <row r="651" spans="1:9" s="93" customFormat="1" ht="12.75" customHeight="1">
      <c r="A651" s="367">
        <v>643</v>
      </c>
      <c r="B651" s="512" t="s">
        <v>671</v>
      </c>
      <c r="C651" s="512" t="s">
        <v>3361</v>
      </c>
      <c r="D651" s="516">
        <v>26001030610</v>
      </c>
      <c r="E651" s="513" t="s">
        <v>2350</v>
      </c>
      <c r="F651" s="367" t="s">
        <v>2351</v>
      </c>
      <c r="G651" s="514">
        <v>100</v>
      </c>
      <c r="H651" s="514">
        <v>100</v>
      </c>
      <c r="I651" s="515">
        <v>20</v>
      </c>
    </row>
    <row r="652" spans="1:9" s="93" customFormat="1" ht="12.75" customHeight="1">
      <c r="A652" s="367">
        <v>644</v>
      </c>
      <c r="B652" s="512" t="s">
        <v>2630</v>
      </c>
      <c r="C652" s="512" t="s">
        <v>3362</v>
      </c>
      <c r="D652" s="516">
        <v>55001022052</v>
      </c>
      <c r="E652" s="513" t="s">
        <v>2350</v>
      </c>
      <c r="F652" s="367" t="s">
        <v>2351</v>
      </c>
      <c r="G652" s="514">
        <v>100</v>
      </c>
      <c r="H652" s="514">
        <v>100</v>
      </c>
      <c r="I652" s="515">
        <v>20</v>
      </c>
    </row>
    <row r="653" spans="1:9" s="93" customFormat="1" ht="12.75" customHeight="1">
      <c r="A653" s="367">
        <v>645</v>
      </c>
      <c r="B653" s="512" t="s">
        <v>513</v>
      </c>
      <c r="C653" s="512" t="s">
        <v>3363</v>
      </c>
      <c r="D653" s="516">
        <v>26001036113</v>
      </c>
      <c r="E653" s="513" t="s">
        <v>2350</v>
      </c>
      <c r="F653" s="367" t="s">
        <v>2351</v>
      </c>
      <c r="G653" s="514">
        <v>100</v>
      </c>
      <c r="H653" s="514">
        <v>100</v>
      </c>
      <c r="I653" s="515">
        <v>20</v>
      </c>
    </row>
    <row r="654" spans="1:9" s="93" customFormat="1" ht="12.75" customHeight="1">
      <c r="A654" s="367">
        <v>646</v>
      </c>
      <c r="B654" s="512" t="s">
        <v>2538</v>
      </c>
      <c r="C654" s="512" t="s">
        <v>3364</v>
      </c>
      <c r="D654" s="516">
        <v>26301040536</v>
      </c>
      <c r="E654" s="513" t="s">
        <v>2350</v>
      </c>
      <c r="F654" s="367" t="s">
        <v>2351</v>
      </c>
      <c r="G654" s="514">
        <v>100</v>
      </c>
      <c r="H654" s="514">
        <v>100</v>
      </c>
      <c r="I654" s="515">
        <v>20</v>
      </c>
    </row>
    <row r="655" spans="1:9" s="93" customFormat="1" ht="12.75" customHeight="1">
      <c r="A655" s="367">
        <v>647</v>
      </c>
      <c r="B655" s="512" t="s">
        <v>2538</v>
      </c>
      <c r="C655" s="512" t="s">
        <v>3365</v>
      </c>
      <c r="D655" s="516">
        <v>26001028678</v>
      </c>
      <c r="E655" s="513" t="s">
        <v>2350</v>
      </c>
      <c r="F655" s="367" t="s">
        <v>2351</v>
      </c>
      <c r="G655" s="514">
        <v>100</v>
      </c>
      <c r="H655" s="514">
        <v>100</v>
      </c>
      <c r="I655" s="515">
        <v>20</v>
      </c>
    </row>
    <row r="656" spans="1:9" s="93" customFormat="1" ht="12.75" customHeight="1">
      <c r="A656" s="367">
        <v>648</v>
      </c>
      <c r="B656" s="512" t="s">
        <v>3012</v>
      </c>
      <c r="C656" s="512" t="s">
        <v>3366</v>
      </c>
      <c r="D656" s="516">
        <v>26401040528</v>
      </c>
      <c r="E656" s="513" t="s">
        <v>2350</v>
      </c>
      <c r="F656" s="367" t="s">
        <v>2351</v>
      </c>
      <c r="G656" s="514">
        <v>100</v>
      </c>
      <c r="H656" s="514">
        <v>100</v>
      </c>
      <c r="I656" s="515">
        <v>20</v>
      </c>
    </row>
    <row r="657" spans="1:9" s="93" customFormat="1" ht="12.75" customHeight="1">
      <c r="A657" s="367">
        <v>649</v>
      </c>
      <c r="B657" s="512" t="s">
        <v>3367</v>
      </c>
      <c r="C657" s="512" t="s">
        <v>3368</v>
      </c>
      <c r="D657" s="516">
        <v>26001026318</v>
      </c>
      <c r="E657" s="513" t="s">
        <v>2350</v>
      </c>
      <c r="F657" s="367" t="s">
        <v>2351</v>
      </c>
      <c r="G657" s="514">
        <v>100</v>
      </c>
      <c r="H657" s="514">
        <v>100</v>
      </c>
      <c r="I657" s="515">
        <v>20</v>
      </c>
    </row>
    <row r="658" spans="1:9" s="93" customFormat="1" ht="12.75" customHeight="1">
      <c r="A658" s="367">
        <v>650</v>
      </c>
      <c r="B658" s="512" t="s">
        <v>843</v>
      </c>
      <c r="C658" s="512" t="s">
        <v>3369</v>
      </c>
      <c r="D658" s="516">
        <v>26001037554</v>
      </c>
      <c r="E658" s="513" t="s">
        <v>2350</v>
      </c>
      <c r="F658" s="367" t="s">
        <v>2351</v>
      </c>
      <c r="G658" s="514">
        <v>100</v>
      </c>
      <c r="H658" s="514">
        <v>100</v>
      </c>
      <c r="I658" s="515">
        <v>20</v>
      </c>
    </row>
    <row r="659" spans="1:9" s="93" customFormat="1" ht="12.75" customHeight="1">
      <c r="A659" s="367">
        <v>651</v>
      </c>
      <c r="B659" s="512" t="s">
        <v>2392</v>
      </c>
      <c r="C659" s="512" t="s">
        <v>3262</v>
      </c>
      <c r="D659" s="516">
        <v>61004057284</v>
      </c>
      <c r="E659" s="513" t="s">
        <v>2350</v>
      </c>
      <c r="F659" s="367" t="s">
        <v>2351</v>
      </c>
      <c r="G659" s="514">
        <v>100</v>
      </c>
      <c r="H659" s="514">
        <v>100</v>
      </c>
      <c r="I659" s="515">
        <v>20</v>
      </c>
    </row>
    <row r="660" spans="1:9" s="93" customFormat="1" ht="12.75" customHeight="1">
      <c r="A660" s="367">
        <v>652</v>
      </c>
      <c r="B660" s="512" t="s">
        <v>2509</v>
      </c>
      <c r="C660" s="512" t="s">
        <v>3366</v>
      </c>
      <c r="D660" s="516">
        <v>26001029755</v>
      </c>
      <c r="E660" s="513" t="s">
        <v>2350</v>
      </c>
      <c r="F660" s="367" t="s">
        <v>2351</v>
      </c>
      <c r="G660" s="514">
        <v>100</v>
      </c>
      <c r="H660" s="514">
        <v>100</v>
      </c>
      <c r="I660" s="515">
        <v>20</v>
      </c>
    </row>
    <row r="661" spans="1:9" s="93" customFormat="1" ht="12.75" customHeight="1">
      <c r="A661" s="367">
        <v>653</v>
      </c>
      <c r="B661" s="512" t="s">
        <v>2390</v>
      </c>
      <c r="C661" s="512" t="s">
        <v>3370</v>
      </c>
      <c r="D661" s="516">
        <v>26001034511</v>
      </c>
      <c r="E661" s="513" t="s">
        <v>2350</v>
      </c>
      <c r="F661" s="367" t="s">
        <v>2351</v>
      </c>
      <c r="G661" s="514">
        <v>100</v>
      </c>
      <c r="H661" s="514">
        <v>100</v>
      </c>
      <c r="I661" s="515">
        <v>20</v>
      </c>
    </row>
    <row r="662" spans="1:9" s="93" customFormat="1" ht="12.75" customHeight="1">
      <c r="A662" s="367">
        <v>654</v>
      </c>
      <c r="B662" s="512" t="s">
        <v>513</v>
      </c>
      <c r="C662" s="512" t="s">
        <v>3371</v>
      </c>
      <c r="D662" s="516">
        <v>26001036233</v>
      </c>
      <c r="E662" s="513" t="s">
        <v>2350</v>
      </c>
      <c r="F662" s="367" t="s">
        <v>2351</v>
      </c>
      <c r="G662" s="514">
        <v>100</v>
      </c>
      <c r="H662" s="514">
        <v>100</v>
      </c>
      <c r="I662" s="515">
        <v>20</v>
      </c>
    </row>
    <row r="663" spans="1:9" s="93" customFormat="1" ht="12.75" customHeight="1">
      <c r="A663" s="367">
        <v>655</v>
      </c>
      <c r="B663" s="512" t="s">
        <v>600</v>
      </c>
      <c r="C663" s="512" t="s">
        <v>3170</v>
      </c>
      <c r="D663" s="516">
        <v>26001024054</v>
      </c>
      <c r="E663" s="513" t="s">
        <v>2350</v>
      </c>
      <c r="F663" s="367" t="s">
        <v>2351</v>
      </c>
      <c r="G663" s="514">
        <v>150</v>
      </c>
      <c r="H663" s="514">
        <v>150</v>
      </c>
      <c r="I663" s="515">
        <v>30</v>
      </c>
    </row>
    <row r="664" spans="1:9" s="93" customFormat="1" ht="12.75" customHeight="1">
      <c r="A664" s="367">
        <v>656</v>
      </c>
      <c r="B664" s="512" t="s">
        <v>2654</v>
      </c>
      <c r="C664" s="512" t="s">
        <v>3372</v>
      </c>
      <c r="D664" s="516" t="s">
        <v>3373</v>
      </c>
      <c r="E664" s="513" t="s">
        <v>2350</v>
      </c>
      <c r="F664" s="367" t="s">
        <v>2351</v>
      </c>
      <c r="G664" s="514">
        <v>100</v>
      </c>
      <c r="H664" s="514">
        <v>100</v>
      </c>
      <c r="I664" s="515">
        <v>20</v>
      </c>
    </row>
    <row r="665" spans="1:9" s="93" customFormat="1" ht="12.75" customHeight="1">
      <c r="A665" s="367">
        <v>657</v>
      </c>
      <c r="B665" s="512" t="s">
        <v>3374</v>
      </c>
      <c r="C665" s="512" t="s">
        <v>2641</v>
      </c>
      <c r="D665" s="516" t="s">
        <v>3375</v>
      </c>
      <c r="E665" s="513" t="s">
        <v>2350</v>
      </c>
      <c r="F665" s="367" t="s">
        <v>2351</v>
      </c>
      <c r="G665" s="514">
        <v>100</v>
      </c>
      <c r="H665" s="514">
        <v>100</v>
      </c>
      <c r="I665" s="515">
        <v>20</v>
      </c>
    </row>
    <row r="666" spans="1:9" s="93" customFormat="1" ht="12.75" customHeight="1">
      <c r="A666" s="367">
        <v>658</v>
      </c>
      <c r="B666" s="512" t="s">
        <v>518</v>
      </c>
      <c r="C666" s="512" t="s">
        <v>883</v>
      </c>
      <c r="D666" s="516" t="s">
        <v>3376</v>
      </c>
      <c r="E666" s="513" t="s">
        <v>2350</v>
      </c>
      <c r="F666" s="367" t="s">
        <v>2351</v>
      </c>
      <c r="G666" s="514">
        <v>100</v>
      </c>
      <c r="H666" s="514">
        <v>100</v>
      </c>
      <c r="I666" s="515">
        <v>20</v>
      </c>
    </row>
    <row r="667" spans="1:9" s="93" customFormat="1" ht="12.75" customHeight="1">
      <c r="A667" s="367">
        <v>659</v>
      </c>
      <c r="B667" s="512" t="s">
        <v>2392</v>
      </c>
      <c r="C667" s="512" t="s">
        <v>3377</v>
      </c>
      <c r="D667" s="516" t="s">
        <v>3378</v>
      </c>
      <c r="E667" s="513" t="s">
        <v>2350</v>
      </c>
      <c r="F667" s="367" t="s">
        <v>2351</v>
      </c>
      <c r="G667" s="514">
        <v>100</v>
      </c>
      <c r="H667" s="514">
        <v>100</v>
      </c>
      <c r="I667" s="515">
        <v>20</v>
      </c>
    </row>
    <row r="668" spans="1:9" s="93" customFormat="1" ht="12.75" customHeight="1">
      <c r="A668" s="367">
        <v>660</v>
      </c>
      <c r="B668" s="512" t="s">
        <v>606</v>
      </c>
      <c r="C668" s="512" t="s">
        <v>3379</v>
      </c>
      <c r="D668" s="516" t="s">
        <v>3380</v>
      </c>
      <c r="E668" s="513" t="s">
        <v>2350</v>
      </c>
      <c r="F668" s="367" t="s">
        <v>2351</v>
      </c>
      <c r="G668" s="514">
        <v>100</v>
      </c>
      <c r="H668" s="514">
        <v>100</v>
      </c>
      <c r="I668" s="515">
        <v>20</v>
      </c>
    </row>
    <row r="669" spans="1:9" s="93" customFormat="1" ht="12.75" customHeight="1">
      <c r="A669" s="367">
        <v>661</v>
      </c>
      <c r="B669" s="512" t="s">
        <v>2509</v>
      </c>
      <c r="C669" s="512" t="s">
        <v>3377</v>
      </c>
      <c r="D669" s="516" t="s">
        <v>3381</v>
      </c>
      <c r="E669" s="513" t="s">
        <v>2350</v>
      </c>
      <c r="F669" s="367" t="s">
        <v>2351</v>
      </c>
      <c r="G669" s="514">
        <v>100</v>
      </c>
      <c r="H669" s="514">
        <v>100</v>
      </c>
      <c r="I669" s="515">
        <v>20</v>
      </c>
    </row>
    <row r="670" spans="1:9" s="93" customFormat="1" ht="12.75" customHeight="1">
      <c r="A670" s="367">
        <v>662</v>
      </c>
      <c r="B670" s="512" t="s">
        <v>2714</v>
      </c>
      <c r="C670" s="512" t="s">
        <v>3382</v>
      </c>
      <c r="D670" s="516">
        <v>17001003366</v>
      </c>
      <c r="E670" s="513" t="s">
        <v>2350</v>
      </c>
      <c r="F670" s="367" t="s">
        <v>2351</v>
      </c>
      <c r="G670" s="514">
        <v>100</v>
      </c>
      <c r="H670" s="514">
        <v>100</v>
      </c>
      <c r="I670" s="515">
        <v>20</v>
      </c>
    </row>
    <row r="671" spans="1:9" s="93" customFormat="1" ht="12.75" customHeight="1">
      <c r="A671" s="367">
        <v>663</v>
      </c>
      <c r="B671" s="512" t="s">
        <v>2355</v>
      </c>
      <c r="C671" s="512" t="s">
        <v>3383</v>
      </c>
      <c r="D671" s="516" t="s">
        <v>3384</v>
      </c>
      <c r="E671" s="513" t="s">
        <v>2350</v>
      </c>
      <c r="F671" s="367" t="s">
        <v>2351</v>
      </c>
      <c r="G671" s="514">
        <v>100</v>
      </c>
      <c r="H671" s="514">
        <v>100</v>
      </c>
      <c r="I671" s="515">
        <v>20</v>
      </c>
    </row>
    <row r="672" spans="1:9" s="93" customFormat="1" ht="12.75" customHeight="1">
      <c r="A672" s="367">
        <v>664</v>
      </c>
      <c r="B672" s="512" t="s">
        <v>879</v>
      </c>
      <c r="C672" s="512" t="s">
        <v>3385</v>
      </c>
      <c r="D672" s="516" t="s">
        <v>3386</v>
      </c>
      <c r="E672" s="513" t="s">
        <v>2350</v>
      </c>
      <c r="F672" s="367" t="s">
        <v>2351</v>
      </c>
      <c r="G672" s="514">
        <v>100</v>
      </c>
      <c r="H672" s="514">
        <v>100</v>
      </c>
      <c r="I672" s="515">
        <v>20</v>
      </c>
    </row>
    <row r="673" spans="1:9" s="93" customFormat="1" ht="12.75" customHeight="1">
      <c r="A673" s="367">
        <v>665</v>
      </c>
      <c r="B673" s="512" t="s">
        <v>3075</v>
      </c>
      <c r="C673" s="512" t="s">
        <v>3387</v>
      </c>
      <c r="D673" s="516" t="s">
        <v>3388</v>
      </c>
      <c r="E673" s="513" t="s">
        <v>2350</v>
      </c>
      <c r="F673" s="367" t="s">
        <v>2351</v>
      </c>
      <c r="G673" s="514">
        <v>100</v>
      </c>
      <c r="H673" s="514">
        <v>100</v>
      </c>
      <c r="I673" s="515">
        <v>20</v>
      </c>
    </row>
    <row r="674" spans="1:9" s="93" customFormat="1" ht="12.75" customHeight="1">
      <c r="A674" s="367">
        <v>666</v>
      </c>
      <c r="B674" s="512" t="s">
        <v>676</v>
      </c>
      <c r="C674" s="512" t="s">
        <v>3389</v>
      </c>
      <c r="D674" s="516" t="s">
        <v>3390</v>
      </c>
      <c r="E674" s="513" t="s">
        <v>2350</v>
      </c>
      <c r="F674" s="367" t="s">
        <v>2351</v>
      </c>
      <c r="G674" s="514">
        <v>100</v>
      </c>
      <c r="H674" s="514">
        <v>100</v>
      </c>
      <c r="I674" s="515">
        <v>20</v>
      </c>
    </row>
    <row r="675" spans="1:9" s="93" customFormat="1" ht="12.75" customHeight="1">
      <c r="A675" s="367">
        <v>667</v>
      </c>
      <c r="B675" s="512" t="s">
        <v>3391</v>
      </c>
      <c r="C675" s="512" t="s">
        <v>3392</v>
      </c>
      <c r="D675" s="516" t="s">
        <v>3393</v>
      </c>
      <c r="E675" s="513" t="s">
        <v>2350</v>
      </c>
      <c r="F675" s="367" t="s">
        <v>2351</v>
      </c>
      <c r="G675" s="514">
        <v>100</v>
      </c>
      <c r="H675" s="514">
        <v>100</v>
      </c>
      <c r="I675" s="515">
        <v>20</v>
      </c>
    </row>
    <row r="676" spans="1:9" s="93" customFormat="1" ht="12.75" customHeight="1">
      <c r="A676" s="367">
        <v>668</v>
      </c>
      <c r="B676" s="512" t="s">
        <v>513</v>
      </c>
      <c r="C676" s="512" t="s">
        <v>3394</v>
      </c>
      <c r="D676" s="516" t="s">
        <v>3395</v>
      </c>
      <c r="E676" s="513" t="s">
        <v>2350</v>
      </c>
      <c r="F676" s="367" t="s">
        <v>2351</v>
      </c>
      <c r="G676" s="514">
        <v>150</v>
      </c>
      <c r="H676" s="514">
        <v>150</v>
      </c>
      <c r="I676" s="515">
        <v>30</v>
      </c>
    </row>
    <row r="677" spans="1:9" s="93" customFormat="1" ht="12.75" customHeight="1">
      <c r="A677" s="367">
        <v>669</v>
      </c>
      <c r="B677" s="512" t="s">
        <v>3396</v>
      </c>
      <c r="C677" s="512" t="s">
        <v>3397</v>
      </c>
      <c r="D677" s="512">
        <v>49001014397</v>
      </c>
      <c r="E677" s="513" t="s">
        <v>2350</v>
      </c>
      <c r="F677" s="367" t="s">
        <v>2351</v>
      </c>
      <c r="G677" s="514">
        <v>100</v>
      </c>
      <c r="H677" s="514">
        <v>100</v>
      </c>
      <c r="I677" s="515">
        <v>20</v>
      </c>
    </row>
    <row r="678" spans="1:9" s="93" customFormat="1" ht="12.75" customHeight="1">
      <c r="A678" s="367">
        <v>670</v>
      </c>
      <c r="B678" s="512" t="s">
        <v>3398</v>
      </c>
      <c r="C678" s="512" t="s">
        <v>3399</v>
      </c>
      <c r="D678" s="516">
        <v>15001022412</v>
      </c>
      <c r="E678" s="513" t="s">
        <v>2350</v>
      </c>
      <c r="F678" s="367" t="s">
        <v>2351</v>
      </c>
      <c r="G678" s="514">
        <v>100</v>
      </c>
      <c r="H678" s="514">
        <v>100</v>
      </c>
      <c r="I678" s="515">
        <v>20</v>
      </c>
    </row>
    <row r="679" spans="1:9" s="93" customFormat="1" ht="12.75" customHeight="1">
      <c r="A679" s="367">
        <v>671</v>
      </c>
      <c r="B679" s="512" t="s">
        <v>3400</v>
      </c>
      <c r="C679" s="512" t="s">
        <v>3401</v>
      </c>
      <c r="D679" s="516">
        <v>15001007170</v>
      </c>
      <c r="E679" s="513" t="s">
        <v>2350</v>
      </c>
      <c r="F679" s="367" t="s">
        <v>2351</v>
      </c>
      <c r="G679" s="514">
        <v>100</v>
      </c>
      <c r="H679" s="514">
        <v>100</v>
      </c>
      <c r="I679" s="515">
        <v>20</v>
      </c>
    </row>
    <row r="680" spans="1:9" s="93" customFormat="1" ht="12.75" customHeight="1">
      <c r="A680" s="367">
        <v>672</v>
      </c>
      <c r="B680" s="512" t="s">
        <v>2723</v>
      </c>
      <c r="C680" s="512" t="s">
        <v>3402</v>
      </c>
      <c r="D680" s="516">
        <v>15001026671</v>
      </c>
      <c r="E680" s="513" t="s">
        <v>2350</v>
      </c>
      <c r="F680" s="367" t="s">
        <v>2351</v>
      </c>
      <c r="G680" s="514">
        <v>100</v>
      </c>
      <c r="H680" s="514">
        <v>100</v>
      </c>
      <c r="I680" s="515">
        <v>20</v>
      </c>
    </row>
    <row r="681" spans="1:9" s="93" customFormat="1" ht="12.75" customHeight="1">
      <c r="A681" s="367">
        <v>673</v>
      </c>
      <c r="B681" s="512" t="s">
        <v>3403</v>
      </c>
      <c r="C681" s="512" t="s">
        <v>3404</v>
      </c>
      <c r="D681" s="516">
        <v>15001026678</v>
      </c>
      <c r="E681" s="513" t="s">
        <v>2350</v>
      </c>
      <c r="F681" s="367" t="s">
        <v>2351</v>
      </c>
      <c r="G681" s="514">
        <v>100</v>
      </c>
      <c r="H681" s="514">
        <v>100</v>
      </c>
      <c r="I681" s="515">
        <v>20</v>
      </c>
    </row>
    <row r="682" spans="1:9" s="93" customFormat="1" ht="12.75" customHeight="1">
      <c r="A682" s="367">
        <v>674</v>
      </c>
      <c r="B682" s="512" t="s">
        <v>3405</v>
      </c>
      <c r="C682" s="512" t="s">
        <v>3406</v>
      </c>
      <c r="D682" s="516">
        <v>15001027342</v>
      </c>
      <c r="E682" s="513" t="s">
        <v>2350</v>
      </c>
      <c r="F682" s="367" t="s">
        <v>2351</v>
      </c>
      <c r="G682" s="514">
        <v>100</v>
      </c>
      <c r="H682" s="514">
        <v>100</v>
      </c>
      <c r="I682" s="515">
        <v>20</v>
      </c>
    </row>
    <row r="683" spans="1:9" s="93" customFormat="1" ht="12.75" customHeight="1">
      <c r="A683" s="367">
        <v>675</v>
      </c>
      <c r="B683" s="512" t="s">
        <v>3407</v>
      </c>
      <c r="C683" s="512" t="s">
        <v>3408</v>
      </c>
      <c r="D683" s="516">
        <v>15001004990</v>
      </c>
      <c r="E683" s="513" t="s">
        <v>2350</v>
      </c>
      <c r="F683" s="367" t="s">
        <v>2351</v>
      </c>
      <c r="G683" s="514">
        <v>100</v>
      </c>
      <c r="H683" s="514">
        <v>100</v>
      </c>
      <c r="I683" s="515">
        <v>20</v>
      </c>
    </row>
    <row r="684" spans="1:9" s="93" customFormat="1" ht="12.75" customHeight="1">
      <c r="A684" s="367">
        <v>676</v>
      </c>
      <c r="B684" s="512" t="s">
        <v>3409</v>
      </c>
      <c r="C684" s="512" t="s">
        <v>3410</v>
      </c>
      <c r="D684" s="516">
        <v>15001004334</v>
      </c>
      <c r="E684" s="513" t="s">
        <v>2350</v>
      </c>
      <c r="F684" s="367" t="s">
        <v>2351</v>
      </c>
      <c r="G684" s="514">
        <v>100</v>
      </c>
      <c r="H684" s="514">
        <v>100</v>
      </c>
      <c r="I684" s="515">
        <v>20</v>
      </c>
    </row>
    <row r="685" spans="1:9" s="93" customFormat="1" ht="12.75" customHeight="1">
      <c r="A685" s="367">
        <v>677</v>
      </c>
      <c r="B685" s="512" t="s">
        <v>671</v>
      </c>
      <c r="C685" s="512" t="s">
        <v>3411</v>
      </c>
      <c r="D685" s="516">
        <v>12001092494</v>
      </c>
      <c r="E685" s="513" t="s">
        <v>2350</v>
      </c>
      <c r="F685" s="367" t="s">
        <v>2351</v>
      </c>
      <c r="G685" s="514">
        <v>100</v>
      </c>
      <c r="H685" s="514">
        <v>100</v>
      </c>
      <c r="I685" s="515">
        <v>20</v>
      </c>
    </row>
    <row r="686" spans="1:9" s="93" customFormat="1" ht="12.75" customHeight="1">
      <c r="A686" s="367">
        <v>678</v>
      </c>
      <c r="B686" s="512" t="s">
        <v>3412</v>
      </c>
      <c r="C686" s="512" t="s">
        <v>3413</v>
      </c>
      <c r="D686" s="516">
        <v>12001096741</v>
      </c>
      <c r="E686" s="513" t="s">
        <v>2350</v>
      </c>
      <c r="F686" s="367" t="s">
        <v>2351</v>
      </c>
      <c r="G686" s="514">
        <v>100</v>
      </c>
      <c r="H686" s="514">
        <v>100</v>
      </c>
      <c r="I686" s="515">
        <v>20</v>
      </c>
    </row>
    <row r="687" spans="1:9" s="93" customFormat="1" ht="12.75" customHeight="1">
      <c r="A687" s="367">
        <v>679</v>
      </c>
      <c r="B687" s="512" t="s">
        <v>3414</v>
      </c>
      <c r="C687" s="512" t="s">
        <v>3415</v>
      </c>
      <c r="D687" s="516">
        <v>12001048994</v>
      </c>
      <c r="E687" s="513" t="s">
        <v>2350</v>
      </c>
      <c r="F687" s="367" t="s">
        <v>2351</v>
      </c>
      <c r="G687" s="514">
        <v>100</v>
      </c>
      <c r="H687" s="514">
        <v>100</v>
      </c>
      <c r="I687" s="515">
        <v>20</v>
      </c>
    </row>
    <row r="688" spans="1:9" s="93" customFormat="1" ht="12.75" customHeight="1">
      <c r="A688" s="367">
        <v>680</v>
      </c>
      <c r="B688" s="512" t="s">
        <v>3416</v>
      </c>
      <c r="C688" s="512" t="s">
        <v>3417</v>
      </c>
      <c r="D688" s="516">
        <v>12350000993</v>
      </c>
      <c r="E688" s="513" t="s">
        <v>2350</v>
      </c>
      <c r="F688" s="367" t="s">
        <v>2351</v>
      </c>
      <c r="G688" s="514">
        <v>100</v>
      </c>
      <c r="H688" s="514">
        <v>100</v>
      </c>
      <c r="I688" s="515">
        <v>20</v>
      </c>
    </row>
    <row r="689" spans="1:9" s="93" customFormat="1" ht="12.75" customHeight="1">
      <c r="A689" s="367">
        <v>681</v>
      </c>
      <c r="B689" s="512" t="s">
        <v>3418</v>
      </c>
      <c r="C689" s="512" t="s">
        <v>3419</v>
      </c>
      <c r="D689" s="516">
        <v>36801055614</v>
      </c>
      <c r="E689" s="513" t="s">
        <v>2350</v>
      </c>
      <c r="F689" s="367" t="s">
        <v>2351</v>
      </c>
      <c r="G689" s="514">
        <v>100</v>
      </c>
      <c r="H689" s="514">
        <v>100</v>
      </c>
      <c r="I689" s="515">
        <v>20</v>
      </c>
    </row>
    <row r="690" spans="1:9" s="93" customFormat="1" ht="12.75" customHeight="1">
      <c r="A690" s="367">
        <v>682</v>
      </c>
      <c r="B690" s="512" t="s">
        <v>3420</v>
      </c>
      <c r="C690" s="512" t="s">
        <v>3421</v>
      </c>
      <c r="D690" s="516">
        <v>12001100039</v>
      </c>
      <c r="E690" s="513" t="s">
        <v>2350</v>
      </c>
      <c r="F690" s="367" t="s">
        <v>2351</v>
      </c>
      <c r="G690" s="514">
        <v>100</v>
      </c>
      <c r="H690" s="514">
        <v>100</v>
      </c>
      <c r="I690" s="515">
        <v>20</v>
      </c>
    </row>
    <row r="691" spans="1:9" s="93" customFormat="1" ht="12.75" customHeight="1">
      <c r="A691" s="367">
        <v>683</v>
      </c>
      <c r="B691" s="512" t="s">
        <v>3422</v>
      </c>
      <c r="C691" s="512" t="s">
        <v>3413</v>
      </c>
      <c r="D691" s="516">
        <v>12001007809</v>
      </c>
      <c r="E691" s="513" t="s">
        <v>2350</v>
      </c>
      <c r="F691" s="367" t="s">
        <v>2351</v>
      </c>
      <c r="G691" s="514">
        <v>100</v>
      </c>
      <c r="H691" s="514">
        <v>100</v>
      </c>
      <c r="I691" s="515">
        <v>20</v>
      </c>
    </row>
    <row r="692" spans="1:9" s="93" customFormat="1" ht="12.75" customHeight="1">
      <c r="A692" s="367">
        <v>684</v>
      </c>
      <c r="B692" s="512" t="s">
        <v>2464</v>
      </c>
      <c r="C692" s="512" t="s">
        <v>2439</v>
      </c>
      <c r="D692" s="516" t="s">
        <v>3423</v>
      </c>
      <c r="E692" s="513" t="s">
        <v>2350</v>
      </c>
      <c r="F692" s="367" t="s">
        <v>2351</v>
      </c>
      <c r="G692" s="514">
        <v>100</v>
      </c>
      <c r="H692" s="514">
        <v>100</v>
      </c>
      <c r="I692" s="515">
        <v>20</v>
      </c>
    </row>
    <row r="693" spans="1:9" s="93" customFormat="1" ht="12.75" customHeight="1">
      <c r="A693" s="367">
        <v>685</v>
      </c>
      <c r="B693" s="512" t="s">
        <v>2446</v>
      </c>
      <c r="C693" s="512" t="s">
        <v>2527</v>
      </c>
      <c r="D693" s="516" t="s">
        <v>3424</v>
      </c>
      <c r="E693" s="513" t="s">
        <v>2350</v>
      </c>
      <c r="F693" s="367" t="s">
        <v>2351</v>
      </c>
      <c r="G693" s="514">
        <v>100</v>
      </c>
      <c r="H693" s="514">
        <v>100</v>
      </c>
      <c r="I693" s="515">
        <v>20</v>
      </c>
    </row>
    <row r="694" spans="1:9" s="93" customFormat="1" ht="12.75" customHeight="1">
      <c r="A694" s="367">
        <v>686</v>
      </c>
      <c r="B694" s="512" t="s">
        <v>676</v>
      </c>
      <c r="C694" s="512" t="s">
        <v>3425</v>
      </c>
      <c r="D694" s="516" t="s">
        <v>3426</v>
      </c>
      <c r="E694" s="513" t="s">
        <v>2350</v>
      </c>
      <c r="F694" s="367" t="s">
        <v>2351</v>
      </c>
      <c r="G694" s="514">
        <v>100</v>
      </c>
      <c r="H694" s="514">
        <v>100</v>
      </c>
      <c r="I694" s="515">
        <v>20</v>
      </c>
    </row>
    <row r="695" spans="1:9" s="93" customFormat="1" ht="12.75" customHeight="1">
      <c r="A695" s="367">
        <v>687</v>
      </c>
      <c r="B695" s="512" t="s">
        <v>3427</v>
      </c>
      <c r="C695" s="512" t="s">
        <v>3428</v>
      </c>
      <c r="D695" s="516" t="s">
        <v>3429</v>
      </c>
      <c r="E695" s="513" t="s">
        <v>2350</v>
      </c>
      <c r="F695" s="367" t="s">
        <v>2351</v>
      </c>
      <c r="G695" s="514">
        <v>100</v>
      </c>
      <c r="H695" s="514">
        <v>100</v>
      </c>
      <c r="I695" s="515">
        <v>20</v>
      </c>
    </row>
    <row r="696" spans="1:9" s="93" customFormat="1" ht="12.75" customHeight="1">
      <c r="A696" s="367">
        <v>688</v>
      </c>
      <c r="B696" s="512" t="s">
        <v>513</v>
      </c>
      <c r="C696" s="512" t="s">
        <v>3430</v>
      </c>
      <c r="D696" s="516" t="s">
        <v>3431</v>
      </c>
      <c r="E696" s="513" t="s">
        <v>2350</v>
      </c>
      <c r="F696" s="367" t="s">
        <v>2351</v>
      </c>
      <c r="G696" s="514">
        <v>100</v>
      </c>
      <c r="H696" s="514">
        <v>100</v>
      </c>
      <c r="I696" s="515">
        <v>20</v>
      </c>
    </row>
    <row r="697" spans="1:9" s="93" customFormat="1" ht="12.75" customHeight="1">
      <c r="A697" s="367">
        <v>689</v>
      </c>
      <c r="B697" s="512" t="s">
        <v>2959</v>
      </c>
      <c r="C697" s="512" t="s">
        <v>3432</v>
      </c>
      <c r="D697" s="516" t="s">
        <v>3433</v>
      </c>
      <c r="E697" s="513" t="s">
        <v>2350</v>
      </c>
      <c r="F697" s="367" t="s">
        <v>2351</v>
      </c>
      <c r="G697" s="514">
        <v>100</v>
      </c>
      <c r="H697" s="514">
        <v>100</v>
      </c>
      <c r="I697" s="515">
        <v>20</v>
      </c>
    </row>
    <row r="698" spans="1:9" s="93" customFormat="1" ht="12.75" customHeight="1">
      <c r="A698" s="367">
        <v>690</v>
      </c>
      <c r="B698" s="512" t="s">
        <v>2403</v>
      </c>
      <c r="C698" s="512" t="s">
        <v>3434</v>
      </c>
      <c r="D698" s="516" t="s">
        <v>3435</v>
      </c>
      <c r="E698" s="513" t="s">
        <v>2350</v>
      </c>
      <c r="F698" s="367" t="s">
        <v>2351</v>
      </c>
      <c r="G698" s="514">
        <v>100</v>
      </c>
      <c r="H698" s="514">
        <v>100</v>
      </c>
      <c r="I698" s="515">
        <v>20</v>
      </c>
    </row>
    <row r="699" spans="1:9" s="93" customFormat="1" ht="12.75" customHeight="1">
      <c r="A699" s="367">
        <v>691</v>
      </c>
      <c r="B699" s="512" t="s">
        <v>2730</v>
      </c>
      <c r="C699" s="512" t="s">
        <v>3436</v>
      </c>
      <c r="D699" s="516" t="s">
        <v>3437</v>
      </c>
      <c r="E699" s="513" t="s">
        <v>2350</v>
      </c>
      <c r="F699" s="367" t="s">
        <v>2351</v>
      </c>
      <c r="G699" s="514">
        <v>100</v>
      </c>
      <c r="H699" s="514">
        <v>100</v>
      </c>
      <c r="I699" s="515">
        <v>20</v>
      </c>
    </row>
    <row r="700" spans="1:9" s="93" customFormat="1" ht="12.75" customHeight="1">
      <c r="A700" s="367">
        <v>692</v>
      </c>
      <c r="B700" s="512" t="s">
        <v>853</v>
      </c>
      <c r="C700" s="512" t="s">
        <v>3425</v>
      </c>
      <c r="D700" s="516" t="s">
        <v>3438</v>
      </c>
      <c r="E700" s="513" t="s">
        <v>2350</v>
      </c>
      <c r="F700" s="367" t="s">
        <v>2351</v>
      </c>
      <c r="G700" s="514">
        <v>100</v>
      </c>
      <c r="H700" s="514">
        <v>100</v>
      </c>
      <c r="I700" s="515">
        <v>20</v>
      </c>
    </row>
    <row r="701" spans="1:9" s="93" customFormat="1" ht="12.75" customHeight="1">
      <c r="A701" s="367">
        <v>693</v>
      </c>
      <c r="B701" s="512" t="s">
        <v>2375</v>
      </c>
      <c r="C701" s="512" t="s">
        <v>3439</v>
      </c>
      <c r="D701" s="516" t="s">
        <v>3440</v>
      </c>
      <c r="E701" s="513" t="s">
        <v>2350</v>
      </c>
      <c r="F701" s="367" t="s">
        <v>2351</v>
      </c>
      <c r="G701" s="514">
        <v>100</v>
      </c>
      <c r="H701" s="514">
        <v>100</v>
      </c>
      <c r="I701" s="515">
        <v>20</v>
      </c>
    </row>
    <row r="702" spans="1:9" s="93" customFormat="1" ht="12.75" customHeight="1">
      <c r="A702" s="367">
        <v>694</v>
      </c>
      <c r="B702" s="512" t="s">
        <v>3441</v>
      </c>
      <c r="C702" s="512" t="s">
        <v>3442</v>
      </c>
      <c r="D702" s="516" t="s">
        <v>3443</v>
      </c>
      <c r="E702" s="513" t="s">
        <v>2350</v>
      </c>
      <c r="F702" s="367" t="s">
        <v>2351</v>
      </c>
      <c r="G702" s="514">
        <v>100</v>
      </c>
      <c r="H702" s="514">
        <v>100</v>
      </c>
      <c r="I702" s="515">
        <v>20</v>
      </c>
    </row>
    <row r="703" spans="1:9" s="93" customFormat="1" ht="12.75" customHeight="1">
      <c r="A703" s="367">
        <v>695</v>
      </c>
      <c r="B703" s="512" t="s">
        <v>2526</v>
      </c>
      <c r="C703" s="512" t="s">
        <v>3111</v>
      </c>
      <c r="D703" s="516" t="s">
        <v>3444</v>
      </c>
      <c r="E703" s="513" t="s">
        <v>2350</v>
      </c>
      <c r="F703" s="367" t="s">
        <v>2351</v>
      </c>
      <c r="G703" s="514">
        <v>100</v>
      </c>
      <c r="H703" s="514">
        <v>100</v>
      </c>
      <c r="I703" s="515">
        <v>20</v>
      </c>
    </row>
    <row r="704" spans="1:9" s="93" customFormat="1" ht="12.75" customHeight="1">
      <c r="A704" s="367">
        <v>696</v>
      </c>
      <c r="B704" s="512" t="s">
        <v>3445</v>
      </c>
      <c r="C704" s="512" t="s">
        <v>3446</v>
      </c>
      <c r="D704" s="516" t="s">
        <v>3447</v>
      </c>
      <c r="E704" s="513" t="s">
        <v>2350</v>
      </c>
      <c r="F704" s="367" t="s">
        <v>2351</v>
      </c>
      <c r="G704" s="514">
        <v>100</v>
      </c>
      <c r="H704" s="514">
        <v>100</v>
      </c>
      <c r="I704" s="515">
        <v>20</v>
      </c>
    </row>
    <row r="705" spans="1:9" s="93" customFormat="1" ht="12.75" customHeight="1">
      <c r="A705" s="367">
        <v>697</v>
      </c>
      <c r="B705" s="512" t="s">
        <v>2392</v>
      </c>
      <c r="C705" s="512" t="s">
        <v>2494</v>
      </c>
      <c r="D705" s="516" t="s">
        <v>3448</v>
      </c>
      <c r="E705" s="513" t="s">
        <v>2350</v>
      </c>
      <c r="F705" s="367" t="s">
        <v>2351</v>
      </c>
      <c r="G705" s="514">
        <v>100</v>
      </c>
      <c r="H705" s="514">
        <v>100</v>
      </c>
      <c r="I705" s="515">
        <v>20</v>
      </c>
    </row>
    <row r="706" spans="1:9" s="93" customFormat="1" ht="12.75" customHeight="1">
      <c r="A706" s="367">
        <v>698</v>
      </c>
      <c r="B706" s="512" t="s">
        <v>3449</v>
      </c>
      <c r="C706" s="512" t="s">
        <v>3450</v>
      </c>
      <c r="D706" s="516" t="s">
        <v>3451</v>
      </c>
      <c r="E706" s="513" t="s">
        <v>2350</v>
      </c>
      <c r="F706" s="367" t="s">
        <v>2351</v>
      </c>
      <c r="G706" s="514">
        <v>100</v>
      </c>
      <c r="H706" s="514">
        <v>100</v>
      </c>
      <c r="I706" s="515">
        <v>20</v>
      </c>
    </row>
    <row r="707" spans="1:9" s="93" customFormat="1" ht="12.75" customHeight="1">
      <c r="A707" s="367">
        <v>699</v>
      </c>
      <c r="B707" s="512" t="s">
        <v>2656</v>
      </c>
      <c r="C707" s="512" t="s">
        <v>3452</v>
      </c>
      <c r="D707" s="516" t="s">
        <v>3453</v>
      </c>
      <c r="E707" s="513" t="s">
        <v>2350</v>
      </c>
      <c r="F707" s="367" t="s">
        <v>2351</v>
      </c>
      <c r="G707" s="514">
        <v>100</v>
      </c>
      <c r="H707" s="514">
        <v>100</v>
      </c>
      <c r="I707" s="515">
        <v>20</v>
      </c>
    </row>
    <row r="708" spans="1:9" s="93" customFormat="1" ht="12.75" customHeight="1">
      <c r="A708" s="367">
        <v>700</v>
      </c>
      <c r="B708" s="512" t="s">
        <v>3454</v>
      </c>
      <c r="C708" s="512" t="s">
        <v>3455</v>
      </c>
      <c r="D708" s="516" t="s">
        <v>3456</v>
      </c>
      <c r="E708" s="513" t="s">
        <v>2350</v>
      </c>
      <c r="F708" s="367" t="s">
        <v>2351</v>
      </c>
      <c r="G708" s="514">
        <v>100</v>
      </c>
      <c r="H708" s="514">
        <v>100</v>
      </c>
      <c r="I708" s="515">
        <v>20</v>
      </c>
    </row>
    <row r="709" spans="1:9" s="93" customFormat="1" ht="12.75" customHeight="1">
      <c r="A709" s="367">
        <v>701</v>
      </c>
      <c r="B709" s="512" t="s">
        <v>3080</v>
      </c>
      <c r="C709" s="512" t="s">
        <v>3457</v>
      </c>
      <c r="D709" s="516" t="s">
        <v>3458</v>
      </c>
      <c r="E709" s="513" t="s">
        <v>2350</v>
      </c>
      <c r="F709" s="367" t="s">
        <v>2351</v>
      </c>
      <c r="G709" s="514">
        <v>100</v>
      </c>
      <c r="H709" s="514">
        <v>100</v>
      </c>
      <c r="I709" s="515">
        <v>20</v>
      </c>
    </row>
    <row r="710" spans="1:9" s="93" customFormat="1" ht="12.75" customHeight="1">
      <c r="A710" s="367">
        <v>702</v>
      </c>
      <c r="B710" s="512" t="s">
        <v>676</v>
      </c>
      <c r="C710" s="512" t="s">
        <v>3459</v>
      </c>
      <c r="D710" s="516" t="s">
        <v>3460</v>
      </c>
      <c r="E710" s="513" t="s">
        <v>2350</v>
      </c>
      <c r="F710" s="367" t="s">
        <v>2351</v>
      </c>
      <c r="G710" s="514">
        <v>100</v>
      </c>
      <c r="H710" s="514">
        <v>100</v>
      </c>
      <c r="I710" s="515">
        <v>20</v>
      </c>
    </row>
    <row r="711" spans="1:9" s="93" customFormat="1" ht="12.75" customHeight="1">
      <c r="A711" s="367">
        <v>703</v>
      </c>
      <c r="B711" s="512" t="s">
        <v>2589</v>
      </c>
      <c r="C711" s="512" t="s">
        <v>3461</v>
      </c>
      <c r="D711" s="516" t="s">
        <v>3462</v>
      </c>
      <c r="E711" s="513" t="s">
        <v>2350</v>
      </c>
      <c r="F711" s="367" t="s">
        <v>2351</v>
      </c>
      <c r="G711" s="514">
        <v>100</v>
      </c>
      <c r="H711" s="514">
        <v>100</v>
      </c>
      <c r="I711" s="515">
        <v>20</v>
      </c>
    </row>
    <row r="712" spans="1:9" s="93" customFormat="1" ht="12.75" customHeight="1">
      <c r="A712" s="367">
        <v>704</v>
      </c>
      <c r="B712" s="512" t="s">
        <v>3463</v>
      </c>
      <c r="C712" s="512" t="s">
        <v>3464</v>
      </c>
      <c r="D712" s="516" t="s">
        <v>3465</v>
      </c>
      <c r="E712" s="513" t="s">
        <v>2350</v>
      </c>
      <c r="F712" s="367" t="s">
        <v>2351</v>
      </c>
      <c r="G712" s="514">
        <v>100</v>
      </c>
      <c r="H712" s="514">
        <v>100</v>
      </c>
      <c r="I712" s="515">
        <v>20</v>
      </c>
    </row>
    <row r="713" spans="1:9" s="93" customFormat="1" ht="12.75" customHeight="1">
      <c r="A713" s="367">
        <v>705</v>
      </c>
      <c r="B713" s="512" t="s">
        <v>2395</v>
      </c>
      <c r="C713" s="512" t="s">
        <v>3466</v>
      </c>
      <c r="D713" s="516" t="s">
        <v>3467</v>
      </c>
      <c r="E713" s="513" t="s">
        <v>2350</v>
      </c>
      <c r="F713" s="367" t="s">
        <v>2351</v>
      </c>
      <c r="G713" s="514">
        <v>100</v>
      </c>
      <c r="H713" s="514">
        <v>100</v>
      </c>
      <c r="I713" s="515">
        <v>20</v>
      </c>
    </row>
    <row r="714" spans="1:9" s="93" customFormat="1" ht="12.75" customHeight="1">
      <c r="A714" s="367">
        <v>706</v>
      </c>
      <c r="B714" s="512" t="s">
        <v>2469</v>
      </c>
      <c r="C714" s="512" t="s">
        <v>3468</v>
      </c>
      <c r="D714" s="516" t="s">
        <v>3469</v>
      </c>
      <c r="E714" s="513" t="s">
        <v>2350</v>
      </c>
      <c r="F714" s="367" t="s">
        <v>2351</v>
      </c>
      <c r="G714" s="514">
        <v>150</v>
      </c>
      <c r="H714" s="514">
        <v>150</v>
      </c>
      <c r="I714" s="515">
        <v>30</v>
      </c>
    </row>
    <row r="715" spans="1:9" s="93" customFormat="1" ht="12.75" customHeight="1">
      <c r="A715" s="367">
        <v>707</v>
      </c>
      <c r="B715" s="379" t="s">
        <v>2368</v>
      </c>
      <c r="C715" s="379" t="s">
        <v>603</v>
      </c>
      <c r="D715" s="379">
        <v>21001001684</v>
      </c>
      <c r="E715" s="513" t="s">
        <v>2350</v>
      </c>
      <c r="F715" s="367" t="s">
        <v>2351</v>
      </c>
      <c r="G715" s="514">
        <v>100</v>
      </c>
      <c r="H715" s="514">
        <v>100</v>
      </c>
      <c r="I715" s="515">
        <v>20</v>
      </c>
    </row>
    <row r="716" spans="1:9" s="93" customFormat="1" ht="12.75" customHeight="1">
      <c r="A716" s="367">
        <v>708</v>
      </c>
      <c r="B716" s="379" t="s">
        <v>602</v>
      </c>
      <c r="C716" s="379" t="s">
        <v>3470</v>
      </c>
      <c r="D716" s="379">
        <v>21001007579</v>
      </c>
      <c r="E716" s="513" t="s">
        <v>2350</v>
      </c>
      <c r="F716" s="367" t="s">
        <v>2351</v>
      </c>
      <c r="G716" s="514">
        <v>100</v>
      </c>
      <c r="H716" s="514">
        <v>100</v>
      </c>
      <c r="I716" s="515">
        <v>20</v>
      </c>
    </row>
    <row r="717" spans="1:9" s="93" customFormat="1" ht="12.75" customHeight="1">
      <c r="A717" s="367">
        <v>709</v>
      </c>
      <c r="B717" s="379" t="s">
        <v>3471</v>
      </c>
      <c r="C717" s="379" t="s">
        <v>3472</v>
      </c>
      <c r="D717" s="379">
        <v>21001038562</v>
      </c>
      <c r="E717" s="513" t="s">
        <v>2350</v>
      </c>
      <c r="F717" s="367" t="s">
        <v>2351</v>
      </c>
      <c r="G717" s="514">
        <v>100</v>
      </c>
      <c r="H717" s="514">
        <v>100</v>
      </c>
      <c r="I717" s="515">
        <v>20</v>
      </c>
    </row>
    <row r="718" spans="1:9" s="93" customFormat="1" ht="12.75" customHeight="1">
      <c r="A718" s="367">
        <v>710</v>
      </c>
      <c r="B718" s="379" t="s">
        <v>2589</v>
      </c>
      <c r="C718" s="379" t="s">
        <v>2602</v>
      </c>
      <c r="D718" s="379">
        <v>21001008242</v>
      </c>
      <c r="E718" s="513" t="s">
        <v>2350</v>
      </c>
      <c r="F718" s="367" t="s">
        <v>2351</v>
      </c>
      <c r="G718" s="514">
        <v>100</v>
      </c>
      <c r="H718" s="514">
        <v>100</v>
      </c>
      <c r="I718" s="515">
        <v>20</v>
      </c>
    </row>
    <row r="719" spans="1:9" s="93" customFormat="1" ht="12.75" customHeight="1">
      <c r="A719" s="367">
        <v>711</v>
      </c>
      <c r="B719" s="379" t="s">
        <v>671</v>
      </c>
      <c r="C719" s="379" t="s">
        <v>3473</v>
      </c>
      <c r="D719" s="379">
        <v>21001040727</v>
      </c>
      <c r="E719" s="513" t="s">
        <v>2350</v>
      </c>
      <c r="F719" s="367" t="s">
        <v>2351</v>
      </c>
      <c r="G719" s="514">
        <v>100</v>
      </c>
      <c r="H719" s="514">
        <v>100</v>
      </c>
      <c r="I719" s="515">
        <v>20</v>
      </c>
    </row>
    <row r="720" spans="1:9" s="93" customFormat="1" ht="12.75" customHeight="1">
      <c r="A720" s="367">
        <v>712</v>
      </c>
      <c r="B720" s="379" t="s">
        <v>3474</v>
      </c>
      <c r="C720" s="379" t="s">
        <v>3475</v>
      </c>
      <c r="D720" s="379">
        <v>21001008034</v>
      </c>
      <c r="E720" s="513" t="s">
        <v>2350</v>
      </c>
      <c r="F720" s="367" t="s">
        <v>2351</v>
      </c>
      <c r="G720" s="514">
        <v>100</v>
      </c>
      <c r="H720" s="514">
        <v>100</v>
      </c>
      <c r="I720" s="515">
        <v>20</v>
      </c>
    </row>
    <row r="721" spans="1:9" s="93" customFormat="1" ht="12.75" customHeight="1">
      <c r="A721" s="367">
        <v>713</v>
      </c>
      <c r="B721" s="379" t="s">
        <v>3476</v>
      </c>
      <c r="C721" s="379" t="s">
        <v>3477</v>
      </c>
      <c r="D721" s="379">
        <v>21001036997</v>
      </c>
      <c r="E721" s="513" t="s">
        <v>2350</v>
      </c>
      <c r="F721" s="367" t="s">
        <v>2351</v>
      </c>
      <c r="G721" s="514">
        <v>100</v>
      </c>
      <c r="H721" s="514">
        <v>100</v>
      </c>
      <c r="I721" s="515">
        <v>20</v>
      </c>
    </row>
    <row r="722" spans="1:9" s="93" customFormat="1" ht="12.75" customHeight="1">
      <c r="A722" s="367">
        <v>714</v>
      </c>
      <c r="B722" s="379" t="s">
        <v>2520</v>
      </c>
      <c r="C722" s="379" t="s">
        <v>3478</v>
      </c>
      <c r="D722" s="379">
        <v>21001024959</v>
      </c>
      <c r="E722" s="513" t="s">
        <v>2350</v>
      </c>
      <c r="F722" s="367" t="s">
        <v>2351</v>
      </c>
      <c r="G722" s="514">
        <v>100</v>
      </c>
      <c r="H722" s="514">
        <v>100</v>
      </c>
      <c r="I722" s="515">
        <v>20</v>
      </c>
    </row>
    <row r="723" spans="1:9" s="93" customFormat="1" ht="12.75" customHeight="1">
      <c r="A723" s="367">
        <v>715</v>
      </c>
      <c r="B723" s="379" t="s">
        <v>513</v>
      </c>
      <c r="C723" s="379" t="s">
        <v>2602</v>
      </c>
      <c r="D723" s="379">
        <v>21001035993</v>
      </c>
      <c r="E723" s="513" t="s">
        <v>2350</v>
      </c>
      <c r="F723" s="367" t="s">
        <v>2351</v>
      </c>
      <c r="G723" s="514">
        <v>100</v>
      </c>
      <c r="H723" s="514">
        <v>100</v>
      </c>
      <c r="I723" s="515">
        <v>20</v>
      </c>
    </row>
    <row r="724" spans="1:9" s="93" customFormat="1" ht="12.75" customHeight="1">
      <c r="A724" s="367">
        <v>716</v>
      </c>
      <c r="B724" s="379" t="s">
        <v>2461</v>
      </c>
      <c r="C724" s="379" t="s">
        <v>3479</v>
      </c>
      <c r="D724" s="379">
        <v>39001011826</v>
      </c>
      <c r="E724" s="513" t="s">
        <v>2350</v>
      </c>
      <c r="F724" s="367" t="s">
        <v>2351</v>
      </c>
      <c r="G724" s="514">
        <v>100</v>
      </c>
      <c r="H724" s="514">
        <v>100</v>
      </c>
      <c r="I724" s="515">
        <v>20</v>
      </c>
    </row>
    <row r="725" spans="1:9" s="93" customFormat="1" ht="12.75" customHeight="1">
      <c r="A725" s="367">
        <v>717</v>
      </c>
      <c r="B725" s="379" t="s">
        <v>3480</v>
      </c>
      <c r="C725" s="379" t="s">
        <v>3481</v>
      </c>
      <c r="D725" s="379">
        <v>21001005207</v>
      </c>
      <c r="E725" s="513" t="s">
        <v>2350</v>
      </c>
      <c r="F725" s="367" t="s">
        <v>2351</v>
      </c>
      <c r="G725" s="514">
        <v>100</v>
      </c>
      <c r="H725" s="514">
        <v>100</v>
      </c>
      <c r="I725" s="515">
        <v>20</v>
      </c>
    </row>
    <row r="726" spans="1:9" s="93" customFormat="1" ht="12.75" customHeight="1">
      <c r="A726" s="367">
        <v>718</v>
      </c>
      <c r="B726" s="379" t="s">
        <v>3474</v>
      </c>
      <c r="C726" s="379" t="s">
        <v>3482</v>
      </c>
      <c r="D726" s="379">
        <v>21001028781</v>
      </c>
      <c r="E726" s="513" t="s">
        <v>2350</v>
      </c>
      <c r="F726" s="367" t="s">
        <v>2351</v>
      </c>
      <c r="G726" s="514">
        <v>100</v>
      </c>
      <c r="H726" s="514">
        <v>100</v>
      </c>
      <c r="I726" s="515">
        <v>20</v>
      </c>
    </row>
    <row r="727" spans="1:9" s="93" customFormat="1" ht="12.75" customHeight="1">
      <c r="A727" s="367">
        <v>719</v>
      </c>
      <c r="B727" s="379" t="s">
        <v>2517</v>
      </c>
      <c r="C727" s="379" t="s">
        <v>3483</v>
      </c>
      <c r="D727" s="379">
        <v>21001039023</v>
      </c>
      <c r="E727" s="513" t="s">
        <v>2350</v>
      </c>
      <c r="F727" s="367" t="s">
        <v>2351</v>
      </c>
      <c r="G727" s="514">
        <v>100</v>
      </c>
      <c r="H727" s="514">
        <v>100</v>
      </c>
      <c r="I727" s="515">
        <v>20</v>
      </c>
    </row>
    <row r="728" spans="1:9" s="93" customFormat="1" ht="12.75" customHeight="1">
      <c r="A728" s="367">
        <v>720</v>
      </c>
      <c r="B728" s="379" t="s">
        <v>884</v>
      </c>
      <c r="C728" s="379" t="s">
        <v>3484</v>
      </c>
      <c r="D728" s="379">
        <v>21001009509</v>
      </c>
      <c r="E728" s="513" t="s">
        <v>2350</v>
      </c>
      <c r="F728" s="367" t="s">
        <v>2351</v>
      </c>
      <c r="G728" s="514">
        <v>100</v>
      </c>
      <c r="H728" s="514">
        <v>100</v>
      </c>
      <c r="I728" s="515">
        <v>20</v>
      </c>
    </row>
    <row r="729" spans="1:9" s="93" customFormat="1" ht="12.75" customHeight="1">
      <c r="A729" s="367">
        <v>721</v>
      </c>
      <c r="B729" s="379" t="s">
        <v>2560</v>
      </c>
      <c r="C729" s="379" t="s">
        <v>3485</v>
      </c>
      <c r="D729" s="379">
        <v>21001041456</v>
      </c>
      <c r="E729" s="513" t="s">
        <v>2350</v>
      </c>
      <c r="F729" s="367" t="s">
        <v>2351</v>
      </c>
      <c r="G729" s="514">
        <v>100</v>
      </c>
      <c r="H729" s="514">
        <v>100</v>
      </c>
      <c r="I729" s="515">
        <v>20</v>
      </c>
    </row>
    <row r="730" spans="1:9" s="93" customFormat="1" ht="12.75" customHeight="1">
      <c r="A730" s="367">
        <v>722</v>
      </c>
      <c r="B730" s="379" t="s">
        <v>2469</v>
      </c>
      <c r="C730" s="379" t="s">
        <v>2564</v>
      </c>
      <c r="D730" s="379">
        <v>61002012245</v>
      </c>
      <c r="E730" s="513" t="s">
        <v>2350</v>
      </c>
      <c r="F730" s="367" t="s">
        <v>2351</v>
      </c>
      <c r="G730" s="514">
        <v>100</v>
      </c>
      <c r="H730" s="514">
        <v>100</v>
      </c>
      <c r="I730" s="515">
        <v>20</v>
      </c>
    </row>
    <row r="731" spans="1:9" s="93" customFormat="1" ht="12.75" customHeight="1">
      <c r="A731" s="367">
        <v>723</v>
      </c>
      <c r="B731" s="379" t="s">
        <v>671</v>
      </c>
      <c r="C731" s="379" t="s">
        <v>855</v>
      </c>
      <c r="D731" s="379">
        <v>21001035510</v>
      </c>
      <c r="E731" s="513" t="s">
        <v>2350</v>
      </c>
      <c r="F731" s="367" t="s">
        <v>2351</v>
      </c>
      <c r="G731" s="514">
        <v>100</v>
      </c>
      <c r="H731" s="514">
        <v>100</v>
      </c>
      <c r="I731" s="515">
        <v>20</v>
      </c>
    </row>
    <row r="732" spans="1:9" s="93" customFormat="1" ht="12.75" customHeight="1">
      <c r="A732" s="367">
        <v>724</v>
      </c>
      <c r="B732" s="379" t="s">
        <v>3486</v>
      </c>
      <c r="C732" s="379" t="s">
        <v>834</v>
      </c>
      <c r="D732" s="379">
        <v>21001008301</v>
      </c>
      <c r="E732" s="513" t="s">
        <v>2350</v>
      </c>
      <c r="F732" s="367" t="s">
        <v>2351</v>
      </c>
      <c r="G732" s="514">
        <v>100</v>
      </c>
      <c r="H732" s="514">
        <v>100</v>
      </c>
      <c r="I732" s="515">
        <v>20</v>
      </c>
    </row>
    <row r="733" spans="1:9" s="93" customFormat="1" ht="12.75" customHeight="1">
      <c r="A733" s="367">
        <v>725</v>
      </c>
      <c r="B733" s="379" t="s">
        <v>2618</v>
      </c>
      <c r="C733" s="379" t="s">
        <v>3487</v>
      </c>
      <c r="D733" s="379">
        <v>21001012715</v>
      </c>
      <c r="E733" s="513" t="s">
        <v>2350</v>
      </c>
      <c r="F733" s="367" t="s">
        <v>2351</v>
      </c>
      <c r="G733" s="514">
        <v>100</v>
      </c>
      <c r="H733" s="514">
        <v>100</v>
      </c>
      <c r="I733" s="515">
        <v>20</v>
      </c>
    </row>
    <row r="734" spans="1:9" s="93" customFormat="1" ht="12.75" customHeight="1">
      <c r="A734" s="367">
        <v>726</v>
      </c>
      <c r="B734" s="379" t="s">
        <v>877</v>
      </c>
      <c r="C734" s="379" t="s">
        <v>2641</v>
      </c>
      <c r="D734" s="379">
        <v>21001039020</v>
      </c>
      <c r="E734" s="513" t="s">
        <v>2350</v>
      </c>
      <c r="F734" s="367" t="s">
        <v>2351</v>
      </c>
      <c r="G734" s="514">
        <v>100</v>
      </c>
      <c r="H734" s="514">
        <v>100</v>
      </c>
      <c r="I734" s="515">
        <v>20</v>
      </c>
    </row>
    <row r="735" spans="1:9" s="93" customFormat="1" ht="12.75" customHeight="1">
      <c r="A735" s="367">
        <v>727</v>
      </c>
      <c r="B735" s="379" t="s">
        <v>3488</v>
      </c>
      <c r="C735" s="379" t="s">
        <v>3489</v>
      </c>
      <c r="D735" s="379">
        <v>21001042639</v>
      </c>
      <c r="E735" s="513" t="s">
        <v>2350</v>
      </c>
      <c r="F735" s="367" t="s">
        <v>2351</v>
      </c>
      <c r="G735" s="514">
        <v>100</v>
      </c>
      <c r="H735" s="514">
        <v>100</v>
      </c>
      <c r="I735" s="515">
        <v>20</v>
      </c>
    </row>
    <row r="736" spans="1:9" s="93" customFormat="1" ht="12.75" customHeight="1">
      <c r="A736" s="367">
        <v>728</v>
      </c>
      <c r="B736" s="456" t="s">
        <v>590</v>
      </c>
      <c r="C736" s="456" t="s">
        <v>3490</v>
      </c>
      <c r="D736" s="456">
        <v>21001035400</v>
      </c>
      <c r="E736" s="513" t="s">
        <v>2350</v>
      </c>
      <c r="F736" s="367" t="s">
        <v>2351</v>
      </c>
      <c r="G736" s="514">
        <v>100</v>
      </c>
      <c r="H736" s="514">
        <v>100</v>
      </c>
      <c r="I736" s="515">
        <v>20</v>
      </c>
    </row>
    <row r="737" spans="1:9" s="93" customFormat="1" ht="12.75" customHeight="1">
      <c r="A737" s="367">
        <v>729</v>
      </c>
      <c r="B737" s="379" t="s">
        <v>2466</v>
      </c>
      <c r="C737" s="379" t="s">
        <v>2619</v>
      </c>
      <c r="D737" s="517">
        <v>21001037829</v>
      </c>
      <c r="E737" s="513" t="s">
        <v>2350</v>
      </c>
      <c r="F737" s="367" t="s">
        <v>2351</v>
      </c>
      <c r="G737" s="514">
        <v>150</v>
      </c>
      <c r="H737" s="514">
        <v>150</v>
      </c>
      <c r="I737" s="515">
        <v>30</v>
      </c>
    </row>
    <row r="738" spans="1:9" s="93" customFormat="1" ht="12.75" customHeight="1">
      <c r="A738" s="367">
        <v>730</v>
      </c>
      <c r="B738" s="512" t="s">
        <v>3427</v>
      </c>
      <c r="C738" s="512" t="s">
        <v>3491</v>
      </c>
      <c r="D738" s="516">
        <v>55001029585</v>
      </c>
      <c r="E738" s="513" t="s">
        <v>2350</v>
      </c>
      <c r="F738" s="367" t="s">
        <v>2351</v>
      </c>
      <c r="G738" s="514">
        <v>100</v>
      </c>
      <c r="H738" s="514">
        <v>100</v>
      </c>
      <c r="I738" s="515">
        <v>20</v>
      </c>
    </row>
    <row r="739" spans="1:9" s="93" customFormat="1" ht="12.75" customHeight="1">
      <c r="A739" s="367">
        <v>731</v>
      </c>
      <c r="B739" s="512" t="s">
        <v>2469</v>
      </c>
      <c r="C739" s="512" t="s">
        <v>3492</v>
      </c>
      <c r="D739" s="516" t="s">
        <v>3493</v>
      </c>
      <c r="E739" s="513" t="s">
        <v>2350</v>
      </c>
      <c r="F739" s="367" t="s">
        <v>2351</v>
      </c>
      <c r="G739" s="514">
        <v>100</v>
      </c>
      <c r="H739" s="514">
        <v>100</v>
      </c>
      <c r="I739" s="515">
        <v>20</v>
      </c>
    </row>
    <row r="740" spans="1:9" s="93" customFormat="1" ht="12.75" customHeight="1">
      <c r="A740" s="367">
        <v>732</v>
      </c>
      <c r="B740" s="512" t="s">
        <v>2714</v>
      </c>
      <c r="C740" s="512" t="s">
        <v>3494</v>
      </c>
      <c r="D740" s="516">
        <v>55001018844</v>
      </c>
      <c r="E740" s="513" t="s">
        <v>2350</v>
      </c>
      <c r="F740" s="367" t="s">
        <v>2351</v>
      </c>
      <c r="G740" s="514">
        <v>100</v>
      </c>
      <c r="H740" s="514">
        <v>100</v>
      </c>
      <c r="I740" s="515">
        <v>20</v>
      </c>
    </row>
    <row r="741" spans="1:9" s="93" customFormat="1" ht="12.75" customHeight="1">
      <c r="A741" s="367">
        <v>733</v>
      </c>
      <c r="B741" s="512" t="s">
        <v>3488</v>
      </c>
      <c r="C741" s="512" t="s">
        <v>3495</v>
      </c>
      <c r="D741" s="516">
        <v>60001136275</v>
      </c>
      <c r="E741" s="513" t="s">
        <v>2350</v>
      </c>
      <c r="F741" s="367" t="s">
        <v>2351</v>
      </c>
      <c r="G741" s="514">
        <v>100</v>
      </c>
      <c r="H741" s="514">
        <v>100</v>
      </c>
      <c r="I741" s="515">
        <v>20</v>
      </c>
    </row>
    <row r="742" spans="1:9" s="93" customFormat="1" ht="12.75" customHeight="1">
      <c r="A742" s="367">
        <v>734</v>
      </c>
      <c r="B742" s="512" t="s">
        <v>518</v>
      </c>
      <c r="C742" s="512" t="s">
        <v>3496</v>
      </c>
      <c r="D742" s="516">
        <v>55001027080</v>
      </c>
      <c r="E742" s="513" t="s">
        <v>2350</v>
      </c>
      <c r="F742" s="367" t="s">
        <v>2351</v>
      </c>
      <c r="G742" s="514">
        <v>100</v>
      </c>
      <c r="H742" s="514">
        <v>100</v>
      </c>
      <c r="I742" s="515">
        <v>20</v>
      </c>
    </row>
    <row r="743" spans="1:9" s="93" customFormat="1" ht="12.75" customHeight="1">
      <c r="A743" s="367">
        <v>735</v>
      </c>
      <c r="B743" s="512" t="s">
        <v>2714</v>
      </c>
      <c r="C743" s="512" t="s">
        <v>3497</v>
      </c>
      <c r="D743" s="516">
        <v>55001012464</v>
      </c>
      <c r="E743" s="513" t="s">
        <v>2350</v>
      </c>
      <c r="F743" s="367" t="s">
        <v>2351</v>
      </c>
      <c r="G743" s="514">
        <v>100</v>
      </c>
      <c r="H743" s="514">
        <v>100</v>
      </c>
      <c r="I743" s="515">
        <v>20</v>
      </c>
    </row>
    <row r="744" spans="1:9" s="93" customFormat="1" ht="12.75" customHeight="1">
      <c r="A744" s="367">
        <v>736</v>
      </c>
      <c r="B744" s="512" t="s">
        <v>587</v>
      </c>
      <c r="C744" s="512" t="s">
        <v>3498</v>
      </c>
      <c r="D744" s="516">
        <v>55001005373</v>
      </c>
      <c r="E744" s="513" t="s">
        <v>2350</v>
      </c>
      <c r="F744" s="367" t="s">
        <v>2351</v>
      </c>
      <c r="G744" s="514">
        <v>100</v>
      </c>
      <c r="H744" s="514">
        <v>100</v>
      </c>
      <c r="I744" s="515">
        <v>20</v>
      </c>
    </row>
    <row r="745" spans="1:9" s="93" customFormat="1" ht="12.75" customHeight="1">
      <c r="A745" s="367">
        <v>737</v>
      </c>
      <c r="B745" s="512" t="s">
        <v>518</v>
      </c>
      <c r="C745" s="512" t="s">
        <v>675</v>
      </c>
      <c r="D745" s="516">
        <v>55001005345</v>
      </c>
      <c r="E745" s="513" t="s">
        <v>2350</v>
      </c>
      <c r="F745" s="367" t="s">
        <v>2351</v>
      </c>
      <c r="G745" s="514">
        <v>100</v>
      </c>
      <c r="H745" s="514">
        <v>100</v>
      </c>
      <c r="I745" s="515">
        <v>20</v>
      </c>
    </row>
    <row r="746" spans="1:9" s="93" customFormat="1" ht="12.75" customHeight="1">
      <c r="A746" s="367">
        <v>738</v>
      </c>
      <c r="B746" s="512" t="s">
        <v>581</v>
      </c>
      <c r="C746" s="512" t="s">
        <v>582</v>
      </c>
      <c r="D746" s="516">
        <v>55001002156</v>
      </c>
      <c r="E746" s="513" t="s">
        <v>2350</v>
      </c>
      <c r="F746" s="367" t="s">
        <v>2351</v>
      </c>
      <c r="G746" s="514">
        <v>100</v>
      </c>
      <c r="H746" s="514">
        <v>100</v>
      </c>
      <c r="I746" s="515">
        <v>20</v>
      </c>
    </row>
    <row r="747" spans="1:9" s="93" customFormat="1" ht="12.75" customHeight="1">
      <c r="A747" s="367">
        <v>739</v>
      </c>
      <c r="B747" s="512" t="s">
        <v>877</v>
      </c>
      <c r="C747" s="512" t="s">
        <v>3499</v>
      </c>
      <c r="D747" s="516">
        <v>55001016480</v>
      </c>
      <c r="E747" s="513" t="s">
        <v>2350</v>
      </c>
      <c r="F747" s="367" t="s">
        <v>2351</v>
      </c>
      <c r="G747" s="514">
        <v>100</v>
      </c>
      <c r="H747" s="514">
        <v>100</v>
      </c>
      <c r="I747" s="515">
        <v>20</v>
      </c>
    </row>
    <row r="748" spans="1:9" s="93" customFormat="1" ht="12.75" customHeight="1">
      <c r="A748" s="367">
        <v>740</v>
      </c>
      <c r="B748" s="512" t="s">
        <v>2368</v>
      </c>
      <c r="C748" s="512" t="s">
        <v>3500</v>
      </c>
      <c r="D748" s="516">
        <v>55001001718</v>
      </c>
      <c r="E748" s="513" t="s">
        <v>2350</v>
      </c>
      <c r="F748" s="367" t="s">
        <v>2351</v>
      </c>
      <c r="G748" s="514">
        <v>100</v>
      </c>
      <c r="H748" s="514">
        <v>100</v>
      </c>
      <c r="I748" s="515">
        <v>20</v>
      </c>
    </row>
    <row r="749" spans="1:9" s="93" customFormat="1" ht="12.75" customHeight="1">
      <c r="A749" s="367">
        <v>741</v>
      </c>
      <c r="B749" s="512" t="s">
        <v>604</v>
      </c>
      <c r="C749" s="512" t="s">
        <v>3501</v>
      </c>
      <c r="D749" s="516">
        <v>55001006077</v>
      </c>
      <c r="E749" s="513" t="s">
        <v>2350</v>
      </c>
      <c r="F749" s="367" t="s">
        <v>2351</v>
      </c>
      <c r="G749" s="514">
        <v>100</v>
      </c>
      <c r="H749" s="514">
        <v>100</v>
      </c>
      <c r="I749" s="515">
        <v>20</v>
      </c>
    </row>
    <row r="750" spans="1:9" s="93" customFormat="1" ht="12.75" customHeight="1">
      <c r="A750" s="367">
        <v>742</v>
      </c>
      <c r="B750" s="512" t="s">
        <v>3502</v>
      </c>
      <c r="C750" s="512" t="s">
        <v>3503</v>
      </c>
      <c r="D750" s="516">
        <v>55001005381</v>
      </c>
      <c r="E750" s="513" t="s">
        <v>2350</v>
      </c>
      <c r="F750" s="367" t="s">
        <v>2351</v>
      </c>
      <c r="G750" s="514">
        <v>100</v>
      </c>
      <c r="H750" s="514">
        <v>100</v>
      </c>
      <c r="I750" s="515">
        <v>20</v>
      </c>
    </row>
    <row r="751" spans="1:9" s="93" customFormat="1" ht="12.75" customHeight="1">
      <c r="A751" s="367">
        <v>743</v>
      </c>
      <c r="B751" s="512" t="s">
        <v>676</v>
      </c>
      <c r="C751" s="512" t="s">
        <v>3504</v>
      </c>
      <c r="D751" s="516">
        <v>55001025697</v>
      </c>
      <c r="E751" s="513" t="s">
        <v>2350</v>
      </c>
      <c r="F751" s="367" t="s">
        <v>2351</v>
      </c>
      <c r="G751" s="514">
        <v>100</v>
      </c>
      <c r="H751" s="514">
        <v>100</v>
      </c>
      <c r="I751" s="515">
        <v>20</v>
      </c>
    </row>
    <row r="752" spans="1:9" s="93" customFormat="1" ht="12.75" customHeight="1">
      <c r="A752" s="367">
        <v>744</v>
      </c>
      <c r="B752" s="512" t="s">
        <v>3505</v>
      </c>
      <c r="C752" s="512" t="s">
        <v>3503</v>
      </c>
      <c r="D752" s="516">
        <v>55001005404</v>
      </c>
      <c r="E752" s="513" t="s">
        <v>2350</v>
      </c>
      <c r="F752" s="367" t="s">
        <v>2351</v>
      </c>
      <c r="G752" s="514">
        <v>100</v>
      </c>
      <c r="H752" s="514">
        <v>100</v>
      </c>
      <c r="I752" s="515">
        <v>20</v>
      </c>
    </row>
    <row r="753" spans="1:9" s="93" customFormat="1" ht="12.75" customHeight="1">
      <c r="A753" s="367">
        <v>745</v>
      </c>
      <c r="B753" s="512" t="s">
        <v>3506</v>
      </c>
      <c r="C753" s="512" t="s">
        <v>3507</v>
      </c>
      <c r="D753" s="516">
        <v>55001028980</v>
      </c>
      <c r="E753" s="513" t="s">
        <v>2350</v>
      </c>
      <c r="F753" s="367" t="s">
        <v>2351</v>
      </c>
      <c r="G753" s="514">
        <v>100</v>
      </c>
      <c r="H753" s="514">
        <v>100</v>
      </c>
      <c r="I753" s="515">
        <v>20</v>
      </c>
    </row>
    <row r="754" spans="1:9" s="93" customFormat="1" ht="12.75" customHeight="1">
      <c r="A754" s="367">
        <v>746</v>
      </c>
      <c r="B754" s="512" t="s">
        <v>600</v>
      </c>
      <c r="C754" s="512" t="s">
        <v>3180</v>
      </c>
      <c r="D754" s="516">
        <v>62004026292</v>
      </c>
      <c r="E754" s="513" t="s">
        <v>2350</v>
      </c>
      <c r="F754" s="367" t="s">
        <v>2351</v>
      </c>
      <c r="G754" s="514">
        <v>100</v>
      </c>
      <c r="H754" s="514">
        <v>100</v>
      </c>
      <c r="I754" s="515">
        <v>20</v>
      </c>
    </row>
    <row r="755" spans="1:9" s="93" customFormat="1" ht="12.75" customHeight="1">
      <c r="A755" s="367">
        <v>747</v>
      </c>
      <c r="B755" s="512" t="s">
        <v>3266</v>
      </c>
      <c r="C755" s="512" t="s">
        <v>3508</v>
      </c>
      <c r="D755" s="516">
        <v>55001006543</v>
      </c>
      <c r="E755" s="513" t="s">
        <v>2350</v>
      </c>
      <c r="F755" s="367" t="s">
        <v>2351</v>
      </c>
      <c r="G755" s="514">
        <v>100</v>
      </c>
      <c r="H755" s="514">
        <v>100</v>
      </c>
      <c r="I755" s="515">
        <v>20</v>
      </c>
    </row>
    <row r="756" spans="1:9" s="93" customFormat="1" ht="12.75" customHeight="1">
      <c r="A756" s="367">
        <v>748</v>
      </c>
      <c r="B756" s="512" t="s">
        <v>2446</v>
      </c>
      <c r="C756" s="512" t="s">
        <v>3509</v>
      </c>
      <c r="D756" s="516">
        <v>55001002889</v>
      </c>
      <c r="E756" s="513" t="s">
        <v>2350</v>
      </c>
      <c r="F756" s="367" t="s">
        <v>2351</v>
      </c>
      <c r="G756" s="514">
        <v>100</v>
      </c>
      <c r="H756" s="514">
        <v>100</v>
      </c>
      <c r="I756" s="515">
        <v>20</v>
      </c>
    </row>
    <row r="757" spans="1:9" s="93" customFormat="1" ht="12.75" customHeight="1">
      <c r="A757" s="367">
        <v>749</v>
      </c>
      <c r="B757" s="512" t="s">
        <v>877</v>
      </c>
      <c r="C757" s="512" t="s">
        <v>3510</v>
      </c>
      <c r="D757" s="516">
        <v>55001029694</v>
      </c>
      <c r="E757" s="513" t="s">
        <v>2350</v>
      </c>
      <c r="F757" s="367" t="s">
        <v>2351</v>
      </c>
      <c r="G757" s="514">
        <v>150</v>
      </c>
      <c r="H757" s="514">
        <v>150</v>
      </c>
      <c r="I757" s="515">
        <v>30</v>
      </c>
    </row>
    <row r="758" spans="1:9" s="93" customFormat="1" ht="12.75" customHeight="1">
      <c r="A758" s="367">
        <v>750</v>
      </c>
      <c r="B758" s="512" t="s">
        <v>679</v>
      </c>
      <c r="C758" s="512" t="s">
        <v>3313</v>
      </c>
      <c r="D758" s="516">
        <v>55801030896</v>
      </c>
      <c r="E758" s="513" t="s">
        <v>2350</v>
      </c>
      <c r="F758" s="367" t="s">
        <v>2351</v>
      </c>
      <c r="G758" s="514">
        <v>100</v>
      </c>
      <c r="H758" s="514">
        <v>100</v>
      </c>
      <c r="I758" s="515">
        <v>20</v>
      </c>
    </row>
    <row r="759" spans="1:9" s="93" customFormat="1" ht="12.75" customHeight="1">
      <c r="A759" s="367">
        <v>751</v>
      </c>
      <c r="B759" s="512" t="s">
        <v>2647</v>
      </c>
      <c r="C759" s="512" t="s">
        <v>3511</v>
      </c>
      <c r="D759" s="516">
        <v>61004062778</v>
      </c>
      <c r="E759" s="513" t="s">
        <v>2350</v>
      </c>
      <c r="F759" s="367" t="s">
        <v>2351</v>
      </c>
      <c r="G759" s="514">
        <v>100</v>
      </c>
      <c r="H759" s="514">
        <v>100</v>
      </c>
      <c r="I759" s="515">
        <v>20</v>
      </c>
    </row>
    <row r="760" spans="1:9" s="93" customFormat="1" ht="12.75" customHeight="1">
      <c r="A760" s="367">
        <v>752</v>
      </c>
      <c r="B760" s="512" t="s">
        <v>3512</v>
      </c>
      <c r="C760" s="512" t="s">
        <v>3513</v>
      </c>
      <c r="D760" s="516">
        <v>61004065811</v>
      </c>
      <c r="E760" s="513" t="s">
        <v>2350</v>
      </c>
      <c r="F760" s="367" t="s">
        <v>2351</v>
      </c>
      <c r="G760" s="514">
        <v>100</v>
      </c>
      <c r="H760" s="514">
        <v>100</v>
      </c>
      <c r="I760" s="515">
        <v>20</v>
      </c>
    </row>
    <row r="761" spans="1:9" s="93" customFormat="1" ht="12.75" customHeight="1">
      <c r="A761" s="367">
        <v>753</v>
      </c>
      <c r="B761" s="512" t="s">
        <v>837</v>
      </c>
      <c r="C761" s="512" t="s">
        <v>3514</v>
      </c>
      <c r="D761" s="516">
        <v>61004068068</v>
      </c>
      <c r="E761" s="513" t="s">
        <v>2350</v>
      </c>
      <c r="F761" s="367" t="s">
        <v>2351</v>
      </c>
      <c r="G761" s="514">
        <v>100</v>
      </c>
      <c r="H761" s="514">
        <v>100</v>
      </c>
      <c r="I761" s="515">
        <v>20</v>
      </c>
    </row>
    <row r="762" spans="1:9" s="93" customFormat="1" ht="12.75" customHeight="1">
      <c r="A762" s="367">
        <v>754</v>
      </c>
      <c r="B762" s="512" t="s">
        <v>2526</v>
      </c>
      <c r="C762" s="512" t="s">
        <v>3515</v>
      </c>
      <c r="D762" s="516" t="s">
        <v>3516</v>
      </c>
      <c r="E762" s="513" t="s">
        <v>2350</v>
      </c>
      <c r="F762" s="367" t="s">
        <v>2351</v>
      </c>
      <c r="G762" s="514">
        <v>100</v>
      </c>
      <c r="H762" s="514">
        <v>100</v>
      </c>
      <c r="I762" s="515">
        <v>20</v>
      </c>
    </row>
    <row r="763" spans="1:9" s="93" customFormat="1" ht="12.75" customHeight="1">
      <c r="A763" s="367">
        <v>755</v>
      </c>
      <c r="B763" s="512" t="s">
        <v>3517</v>
      </c>
      <c r="C763" s="512" t="s">
        <v>3518</v>
      </c>
      <c r="D763" s="516">
        <v>61004050290</v>
      </c>
      <c r="E763" s="513" t="s">
        <v>2350</v>
      </c>
      <c r="F763" s="367" t="s">
        <v>2351</v>
      </c>
      <c r="G763" s="514">
        <v>100</v>
      </c>
      <c r="H763" s="514">
        <v>100</v>
      </c>
      <c r="I763" s="515">
        <v>20</v>
      </c>
    </row>
    <row r="764" spans="1:9" s="93" customFormat="1" ht="12.75" customHeight="1">
      <c r="A764" s="367">
        <v>756</v>
      </c>
      <c r="B764" s="512" t="s">
        <v>3147</v>
      </c>
      <c r="C764" s="512" t="s">
        <v>3519</v>
      </c>
      <c r="D764" s="516">
        <v>61004010901</v>
      </c>
      <c r="E764" s="513" t="s">
        <v>2350</v>
      </c>
      <c r="F764" s="367" t="s">
        <v>2351</v>
      </c>
      <c r="G764" s="514">
        <v>100</v>
      </c>
      <c r="H764" s="514">
        <v>100</v>
      </c>
      <c r="I764" s="515">
        <v>20</v>
      </c>
    </row>
    <row r="765" spans="1:9" s="93" customFormat="1" ht="12.75" customHeight="1">
      <c r="A765" s="367">
        <v>757</v>
      </c>
      <c r="B765" s="512" t="s">
        <v>3520</v>
      </c>
      <c r="C765" s="512" t="s">
        <v>3521</v>
      </c>
      <c r="D765" s="516">
        <v>61004021075</v>
      </c>
      <c r="E765" s="513" t="s">
        <v>2350</v>
      </c>
      <c r="F765" s="367" t="s">
        <v>2351</v>
      </c>
      <c r="G765" s="514">
        <v>100</v>
      </c>
      <c r="H765" s="514">
        <v>100</v>
      </c>
      <c r="I765" s="515">
        <v>20</v>
      </c>
    </row>
    <row r="766" spans="1:9" s="93" customFormat="1" ht="12.75" customHeight="1">
      <c r="A766" s="367">
        <v>758</v>
      </c>
      <c r="B766" s="512" t="s">
        <v>2766</v>
      </c>
      <c r="C766" s="512" t="s">
        <v>650</v>
      </c>
      <c r="D766" s="516">
        <v>61004062879</v>
      </c>
      <c r="E766" s="513" t="s">
        <v>2350</v>
      </c>
      <c r="F766" s="367" t="s">
        <v>2351</v>
      </c>
      <c r="G766" s="514">
        <v>100</v>
      </c>
      <c r="H766" s="514">
        <v>100</v>
      </c>
      <c r="I766" s="515">
        <v>20</v>
      </c>
    </row>
    <row r="767" spans="1:9" s="93" customFormat="1" ht="12.75" customHeight="1">
      <c r="A767" s="367">
        <v>759</v>
      </c>
      <c r="B767" s="512" t="s">
        <v>2589</v>
      </c>
      <c r="C767" s="512" t="s">
        <v>2564</v>
      </c>
      <c r="D767" s="516">
        <v>61006042278</v>
      </c>
      <c r="E767" s="513" t="s">
        <v>2350</v>
      </c>
      <c r="F767" s="367" t="s">
        <v>2351</v>
      </c>
      <c r="G767" s="514">
        <v>100</v>
      </c>
      <c r="H767" s="514">
        <v>100</v>
      </c>
      <c r="I767" s="515">
        <v>20</v>
      </c>
    </row>
    <row r="768" spans="1:9" s="93" customFormat="1" ht="12.75" customHeight="1">
      <c r="A768" s="367">
        <v>760</v>
      </c>
      <c r="B768" s="512" t="s">
        <v>2826</v>
      </c>
      <c r="C768" s="512" t="s">
        <v>3522</v>
      </c>
      <c r="D768" s="516">
        <v>61004046583</v>
      </c>
      <c r="E768" s="513" t="s">
        <v>2350</v>
      </c>
      <c r="F768" s="367" t="s">
        <v>2351</v>
      </c>
      <c r="G768" s="514">
        <v>100</v>
      </c>
      <c r="H768" s="514">
        <v>100</v>
      </c>
      <c r="I768" s="515">
        <v>20</v>
      </c>
    </row>
    <row r="769" spans="1:9" s="93" customFormat="1" ht="12.75" customHeight="1">
      <c r="A769" s="367">
        <v>761</v>
      </c>
      <c r="B769" s="512" t="s">
        <v>606</v>
      </c>
      <c r="C769" s="512" t="s">
        <v>3500</v>
      </c>
      <c r="D769" s="516">
        <v>61010000694</v>
      </c>
      <c r="E769" s="513" t="s">
        <v>2350</v>
      </c>
      <c r="F769" s="367" t="s">
        <v>2351</v>
      </c>
      <c r="G769" s="514">
        <v>100</v>
      </c>
      <c r="H769" s="514">
        <v>100</v>
      </c>
      <c r="I769" s="515">
        <v>20</v>
      </c>
    </row>
    <row r="770" spans="1:9" s="93" customFormat="1" ht="12.75" customHeight="1">
      <c r="A770" s="367">
        <v>762</v>
      </c>
      <c r="B770" s="512" t="s">
        <v>2469</v>
      </c>
      <c r="C770" s="512" t="s">
        <v>3523</v>
      </c>
      <c r="D770" s="516">
        <v>61004037531</v>
      </c>
      <c r="E770" s="513" t="s">
        <v>2350</v>
      </c>
      <c r="F770" s="367" t="s">
        <v>2351</v>
      </c>
      <c r="G770" s="514">
        <v>100</v>
      </c>
      <c r="H770" s="514">
        <v>100</v>
      </c>
      <c r="I770" s="515">
        <v>20</v>
      </c>
    </row>
    <row r="771" spans="1:9" s="93" customFormat="1" ht="12.75" customHeight="1">
      <c r="A771" s="367">
        <v>763</v>
      </c>
      <c r="B771" s="512" t="s">
        <v>3524</v>
      </c>
      <c r="C771" s="512" t="s">
        <v>3525</v>
      </c>
      <c r="D771" s="516">
        <v>61004069053</v>
      </c>
      <c r="E771" s="513" t="s">
        <v>2350</v>
      </c>
      <c r="F771" s="367" t="s">
        <v>2351</v>
      </c>
      <c r="G771" s="514">
        <v>100</v>
      </c>
      <c r="H771" s="514">
        <v>100</v>
      </c>
      <c r="I771" s="515">
        <v>20</v>
      </c>
    </row>
    <row r="772" spans="1:9" s="93" customFormat="1" ht="12.75" customHeight="1">
      <c r="A772" s="367">
        <v>764</v>
      </c>
      <c r="B772" s="512" t="s">
        <v>2469</v>
      </c>
      <c r="C772" s="512" t="s">
        <v>3526</v>
      </c>
      <c r="D772" s="516">
        <v>61004012757</v>
      </c>
      <c r="E772" s="513" t="s">
        <v>2350</v>
      </c>
      <c r="F772" s="367" t="s">
        <v>2351</v>
      </c>
      <c r="G772" s="514">
        <v>100</v>
      </c>
      <c r="H772" s="514">
        <v>100</v>
      </c>
      <c r="I772" s="515">
        <v>20</v>
      </c>
    </row>
    <row r="773" spans="1:9" s="93" customFormat="1" ht="12.75" customHeight="1">
      <c r="A773" s="367">
        <v>765</v>
      </c>
      <c r="B773" s="512" t="s">
        <v>602</v>
      </c>
      <c r="C773" s="512" t="s">
        <v>3527</v>
      </c>
      <c r="D773" s="516">
        <v>61004072653</v>
      </c>
      <c r="E773" s="513" t="s">
        <v>2350</v>
      </c>
      <c r="F773" s="367" t="s">
        <v>2351</v>
      </c>
      <c r="G773" s="514">
        <v>100</v>
      </c>
      <c r="H773" s="514">
        <v>100</v>
      </c>
      <c r="I773" s="515">
        <v>20</v>
      </c>
    </row>
    <row r="774" spans="1:9" s="93" customFormat="1" ht="12.75" customHeight="1">
      <c r="A774" s="367">
        <v>766</v>
      </c>
      <c r="B774" s="512" t="s">
        <v>513</v>
      </c>
      <c r="C774" s="512" t="s">
        <v>3271</v>
      </c>
      <c r="D774" s="516">
        <v>61004034897</v>
      </c>
      <c r="E774" s="513" t="s">
        <v>2350</v>
      </c>
      <c r="F774" s="367" t="s">
        <v>2351</v>
      </c>
      <c r="G774" s="514">
        <v>100</v>
      </c>
      <c r="H774" s="514">
        <v>100</v>
      </c>
      <c r="I774" s="515">
        <v>20</v>
      </c>
    </row>
    <row r="775" spans="1:9" s="93" customFormat="1" ht="12.75" customHeight="1">
      <c r="A775" s="367">
        <v>767</v>
      </c>
      <c r="B775" s="512" t="s">
        <v>2616</v>
      </c>
      <c r="C775" s="512" t="s">
        <v>2661</v>
      </c>
      <c r="D775" s="516">
        <v>61004031802</v>
      </c>
      <c r="E775" s="513" t="s">
        <v>2350</v>
      </c>
      <c r="F775" s="367" t="s">
        <v>2351</v>
      </c>
      <c r="G775" s="514">
        <v>100</v>
      </c>
      <c r="H775" s="514">
        <v>100</v>
      </c>
      <c r="I775" s="515">
        <v>20</v>
      </c>
    </row>
    <row r="776" spans="1:9" s="93" customFormat="1" ht="12.75" customHeight="1">
      <c r="A776" s="367">
        <v>768</v>
      </c>
      <c r="B776" s="512" t="s">
        <v>513</v>
      </c>
      <c r="C776" s="512" t="s">
        <v>3528</v>
      </c>
      <c r="D776" s="516">
        <v>61004070313</v>
      </c>
      <c r="E776" s="513" t="s">
        <v>2350</v>
      </c>
      <c r="F776" s="367" t="s">
        <v>2351</v>
      </c>
      <c r="G776" s="514">
        <v>100</v>
      </c>
      <c r="H776" s="514">
        <v>100</v>
      </c>
      <c r="I776" s="515">
        <v>20</v>
      </c>
    </row>
    <row r="777" spans="1:9" s="93" customFormat="1" ht="12.75" customHeight="1">
      <c r="A777" s="367">
        <v>769</v>
      </c>
      <c r="B777" s="512" t="s">
        <v>3529</v>
      </c>
      <c r="C777" s="512" t="s">
        <v>3192</v>
      </c>
      <c r="D777" s="516">
        <v>61004056446</v>
      </c>
      <c r="E777" s="513" t="s">
        <v>2350</v>
      </c>
      <c r="F777" s="367" t="s">
        <v>2351</v>
      </c>
      <c r="G777" s="514">
        <v>100</v>
      </c>
      <c r="H777" s="514">
        <v>100</v>
      </c>
      <c r="I777" s="515">
        <v>20</v>
      </c>
    </row>
    <row r="778" spans="1:9" s="93" customFormat="1" ht="12.75" customHeight="1">
      <c r="A778" s="367">
        <v>770</v>
      </c>
      <c r="B778" s="512" t="s">
        <v>2654</v>
      </c>
      <c r="C778" s="512" t="s">
        <v>3530</v>
      </c>
      <c r="D778" s="516">
        <v>61004068186</v>
      </c>
      <c r="E778" s="513" t="s">
        <v>2350</v>
      </c>
      <c r="F778" s="367" t="s">
        <v>2351</v>
      </c>
      <c r="G778" s="514">
        <v>100</v>
      </c>
      <c r="H778" s="514">
        <v>100</v>
      </c>
      <c r="I778" s="515">
        <v>20</v>
      </c>
    </row>
    <row r="779" spans="1:9" s="93" customFormat="1" ht="12.75" customHeight="1">
      <c r="A779" s="367">
        <v>771</v>
      </c>
      <c r="B779" s="512" t="s">
        <v>3531</v>
      </c>
      <c r="C779" s="512" t="s">
        <v>3335</v>
      </c>
      <c r="D779" s="516">
        <v>61004069508</v>
      </c>
      <c r="E779" s="513" t="s">
        <v>2350</v>
      </c>
      <c r="F779" s="367" t="s">
        <v>2351</v>
      </c>
      <c r="G779" s="514">
        <v>100</v>
      </c>
      <c r="H779" s="514">
        <v>100</v>
      </c>
      <c r="I779" s="515">
        <v>20</v>
      </c>
    </row>
    <row r="780" spans="1:9" s="93" customFormat="1" ht="12.75" customHeight="1">
      <c r="A780" s="367">
        <v>772</v>
      </c>
      <c r="B780" s="512" t="s">
        <v>3086</v>
      </c>
      <c r="C780" s="512" t="s">
        <v>3532</v>
      </c>
      <c r="D780" s="516">
        <v>61004069694</v>
      </c>
      <c r="E780" s="513" t="s">
        <v>2350</v>
      </c>
      <c r="F780" s="367" t="s">
        <v>2351</v>
      </c>
      <c r="G780" s="514">
        <v>100</v>
      </c>
      <c r="H780" s="514">
        <v>100</v>
      </c>
      <c r="I780" s="515">
        <v>20</v>
      </c>
    </row>
    <row r="781" spans="1:9" s="93" customFormat="1" ht="12.75" customHeight="1">
      <c r="A781" s="367">
        <v>773</v>
      </c>
      <c r="B781" s="512" t="s">
        <v>2435</v>
      </c>
      <c r="C781" s="512" t="s">
        <v>3533</v>
      </c>
      <c r="D781" s="516">
        <v>61004063646</v>
      </c>
      <c r="E781" s="513" t="s">
        <v>2350</v>
      </c>
      <c r="F781" s="367" t="s">
        <v>2351</v>
      </c>
      <c r="G781" s="514">
        <v>100</v>
      </c>
      <c r="H781" s="514">
        <v>100</v>
      </c>
      <c r="I781" s="515">
        <v>20</v>
      </c>
    </row>
    <row r="782" spans="1:9" s="93" customFormat="1" ht="12.75" customHeight="1">
      <c r="A782" s="367">
        <v>774</v>
      </c>
      <c r="B782" s="512" t="s">
        <v>2368</v>
      </c>
      <c r="C782" s="512" t="s">
        <v>2564</v>
      </c>
      <c r="D782" s="516">
        <v>61005000034</v>
      </c>
      <c r="E782" s="513" t="s">
        <v>2350</v>
      </c>
      <c r="F782" s="367" t="s">
        <v>2351</v>
      </c>
      <c r="G782" s="514">
        <v>100</v>
      </c>
      <c r="H782" s="514">
        <v>100</v>
      </c>
      <c r="I782" s="515">
        <v>20</v>
      </c>
    </row>
    <row r="783" spans="1:9" s="93" customFormat="1" ht="12.75" customHeight="1">
      <c r="A783" s="367">
        <v>775</v>
      </c>
      <c r="B783" s="512" t="s">
        <v>3512</v>
      </c>
      <c r="C783" s="512" t="s">
        <v>3525</v>
      </c>
      <c r="D783" s="516">
        <v>61004070061</v>
      </c>
      <c r="E783" s="513" t="s">
        <v>2350</v>
      </c>
      <c r="F783" s="367" t="s">
        <v>2351</v>
      </c>
      <c r="G783" s="514">
        <v>100</v>
      </c>
      <c r="H783" s="514">
        <v>100</v>
      </c>
      <c r="I783" s="515">
        <v>20</v>
      </c>
    </row>
    <row r="784" spans="1:9" s="93" customFormat="1" ht="12.75" customHeight="1">
      <c r="A784" s="367">
        <v>776</v>
      </c>
      <c r="B784" s="512" t="s">
        <v>3534</v>
      </c>
      <c r="C784" s="512" t="s">
        <v>2992</v>
      </c>
      <c r="D784" s="516">
        <v>61004059231</v>
      </c>
      <c r="E784" s="513" t="s">
        <v>2350</v>
      </c>
      <c r="F784" s="367" t="s">
        <v>2351</v>
      </c>
      <c r="G784" s="514">
        <v>100</v>
      </c>
      <c r="H784" s="514">
        <v>100</v>
      </c>
      <c r="I784" s="515">
        <v>20</v>
      </c>
    </row>
    <row r="785" spans="1:9" s="93" customFormat="1" ht="12.75" customHeight="1">
      <c r="A785" s="367">
        <v>777</v>
      </c>
      <c r="B785" s="512" t="s">
        <v>2469</v>
      </c>
      <c r="C785" s="512" t="s">
        <v>2888</v>
      </c>
      <c r="D785" s="516">
        <v>61004072328</v>
      </c>
      <c r="E785" s="513" t="s">
        <v>2350</v>
      </c>
      <c r="F785" s="367" t="s">
        <v>2351</v>
      </c>
      <c r="G785" s="514">
        <v>100</v>
      </c>
      <c r="H785" s="514">
        <v>100</v>
      </c>
      <c r="I785" s="515">
        <v>20</v>
      </c>
    </row>
    <row r="786" spans="1:9" s="93" customFormat="1" ht="12.75" customHeight="1">
      <c r="A786" s="367">
        <v>778</v>
      </c>
      <c r="B786" s="512" t="s">
        <v>2538</v>
      </c>
      <c r="C786" s="512" t="s">
        <v>3535</v>
      </c>
      <c r="D786" s="516">
        <v>61004055001</v>
      </c>
      <c r="E786" s="513" t="s">
        <v>2350</v>
      </c>
      <c r="F786" s="367" t="s">
        <v>2351</v>
      </c>
      <c r="G786" s="514">
        <v>100</v>
      </c>
      <c r="H786" s="514">
        <v>100</v>
      </c>
      <c r="I786" s="515">
        <v>20</v>
      </c>
    </row>
    <row r="787" spans="1:9" s="93" customFormat="1" ht="12.75" customHeight="1">
      <c r="A787" s="367">
        <v>779</v>
      </c>
      <c r="B787" s="512" t="s">
        <v>606</v>
      </c>
      <c r="C787" s="512" t="s">
        <v>3536</v>
      </c>
      <c r="D787" s="516">
        <v>33001060832</v>
      </c>
      <c r="E787" s="513" t="s">
        <v>2350</v>
      </c>
      <c r="F787" s="367" t="s">
        <v>2351</v>
      </c>
      <c r="G787" s="514">
        <v>100</v>
      </c>
      <c r="H787" s="514">
        <v>100</v>
      </c>
      <c r="I787" s="515">
        <v>20</v>
      </c>
    </row>
    <row r="788" spans="1:9" s="93" customFormat="1" ht="12.75" customHeight="1">
      <c r="A788" s="367">
        <v>780</v>
      </c>
      <c r="B788" s="512" t="s">
        <v>587</v>
      </c>
      <c r="C788" s="512" t="s">
        <v>3537</v>
      </c>
      <c r="D788" s="516">
        <v>61006077408</v>
      </c>
      <c r="E788" s="513" t="s">
        <v>2350</v>
      </c>
      <c r="F788" s="367" t="s">
        <v>2351</v>
      </c>
      <c r="G788" s="514">
        <v>100</v>
      </c>
      <c r="H788" s="514">
        <v>100</v>
      </c>
      <c r="I788" s="515">
        <v>20</v>
      </c>
    </row>
    <row r="789" spans="1:9" s="93" customFormat="1" ht="12.75" customHeight="1">
      <c r="A789" s="367">
        <v>781</v>
      </c>
      <c r="B789" s="512" t="s">
        <v>3538</v>
      </c>
      <c r="C789" s="512" t="s">
        <v>2567</v>
      </c>
      <c r="D789" s="516">
        <v>61006076698</v>
      </c>
      <c r="E789" s="513" t="s">
        <v>2350</v>
      </c>
      <c r="F789" s="367" t="s">
        <v>2351</v>
      </c>
      <c r="G789" s="514">
        <v>100</v>
      </c>
      <c r="H789" s="514">
        <v>100</v>
      </c>
      <c r="I789" s="515">
        <v>20</v>
      </c>
    </row>
    <row r="790" spans="1:9" s="93" customFormat="1" ht="12.75" customHeight="1">
      <c r="A790" s="367">
        <v>782</v>
      </c>
      <c r="B790" s="512" t="s">
        <v>2647</v>
      </c>
      <c r="C790" s="512" t="s">
        <v>3335</v>
      </c>
      <c r="D790" s="516">
        <v>61310022093</v>
      </c>
      <c r="E790" s="513" t="s">
        <v>2350</v>
      </c>
      <c r="F790" s="367" t="s">
        <v>2351</v>
      </c>
      <c r="G790" s="514">
        <v>100</v>
      </c>
      <c r="H790" s="514">
        <v>100</v>
      </c>
      <c r="I790" s="515">
        <v>20</v>
      </c>
    </row>
    <row r="791" spans="1:9" s="93" customFormat="1" ht="12.75" customHeight="1">
      <c r="A791" s="367">
        <v>783</v>
      </c>
      <c r="B791" s="512" t="s">
        <v>3539</v>
      </c>
      <c r="C791" s="512" t="s">
        <v>3540</v>
      </c>
      <c r="D791" s="516">
        <v>61006074962</v>
      </c>
      <c r="E791" s="513" t="s">
        <v>2350</v>
      </c>
      <c r="F791" s="367" t="s">
        <v>2351</v>
      </c>
      <c r="G791" s="514">
        <v>100</v>
      </c>
      <c r="H791" s="514">
        <v>100</v>
      </c>
      <c r="I791" s="515">
        <v>20</v>
      </c>
    </row>
    <row r="792" spans="1:9" s="93" customFormat="1" ht="12.75" customHeight="1">
      <c r="A792" s="367">
        <v>784</v>
      </c>
      <c r="B792" s="512" t="s">
        <v>2390</v>
      </c>
      <c r="C792" s="512" t="s">
        <v>3511</v>
      </c>
      <c r="D792" s="516">
        <v>61004062798</v>
      </c>
      <c r="E792" s="513" t="s">
        <v>2350</v>
      </c>
      <c r="F792" s="367" t="s">
        <v>2351</v>
      </c>
      <c r="G792" s="514">
        <v>150</v>
      </c>
      <c r="H792" s="514">
        <v>150</v>
      </c>
      <c r="I792" s="515">
        <v>30</v>
      </c>
    </row>
    <row r="793" spans="1:9" s="93" customFormat="1" ht="12.75" customHeight="1">
      <c r="A793" s="367">
        <v>785</v>
      </c>
      <c r="B793" s="512" t="s">
        <v>3541</v>
      </c>
      <c r="C793" s="512" t="s">
        <v>3542</v>
      </c>
      <c r="D793" s="516" t="s">
        <v>3543</v>
      </c>
      <c r="E793" s="513" t="s">
        <v>2350</v>
      </c>
      <c r="F793" s="367" t="s">
        <v>2351</v>
      </c>
      <c r="G793" s="514">
        <v>100</v>
      </c>
      <c r="H793" s="514">
        <v>100</v>
      </c>
      <c r="I793" s="515">
        <v>20</v>
      </c>
    </row>
    <row r="794" spans="1:9" s="93" customFormat="1" ht="12.75" customHeight="1">
      <c r="A794" s="367">
        <v>786</v>
      </c>
      <c r="B794" s="512" t="s">
        <v>676</v>
      </c>
      <c r="C794" s="512" t="s">
        <v>2962</v>
      </c>
      <c r="D794" s="516" t="s">
        <v>3544</v>
      </c>
      <c r="E794" s="513" t="s">
        <v>2350</v>
      </c>
      <c r="F794" s="367" t="s">
        <v>2351</v>
      </c>
      <c r="G794" s="514">
        <v>100</v>
      </c>
      <c r="H794" s="514">
        <v>100</v>
      </c>
      <c r="I794" s="515">
        <v>20</v>
      </c>
    </row>
    <row r="795" spans="1:9" s="93" customFormat="1" ht="12.75" customHeight="1">
      <c r="A795" s="367">
        <v>787</v>
      </c>
      <c r="B795" s="512" t="s">
        <v>3545</v>
      </c>
      <c r="C795" s="512" t="s">
        <v>3546</v>
      </c>
      <c r="D795" s="516" t="s">
        <v>3547</v>
      </c>
      <c r="E795" s="513" t="s">
        <v>2350</v>
      </c>
      <c r="F795" s="367" t="s">
        <v>2351</v>
      </c>
      <c r="G795" s="514">
        <v>100</v>
      </c>
      <c r="H795" s="514">
        <v>100</v>
      </c>
      <c r="I795" s="515">
        <v>20</v>
      </c>
    </row>
    <row r="796" spans="1:9" s="93" customFormat="1" ht="12.75" customHeight="1">
      <c r="A796" s="367">
        <v>788</v>
      </c>
      <c r="B796" s="512" t="s">
        <v>3548</v>
      </c>
      <c r="C796" s="512" t="s">
        <v>3549</v>
      </c>
      <c r="D796" s="516" t="s">
        <v>3550</v>
      </c>
      <c r="E796" s="513" t="s">
        <v>2350</v>
      </c>
      <c r="F796" s="367" t="s">
        <v>2351</v>
      </c>
      <c r="G796" s="514">
        <v>100</v>
      </c>
      <c r="H796" s="514">
        <v>100</v>
      </c>
      <c r="I796" s="515">
        <v>20</v>
      </c>
    </row>
    <row r="797" spans="1:9" s="93" customFormat="1" ht="12.75" customHeight="1">
      <c r="A797" s="367">
        <v>789</v>
      </c>
      <c r="B797" s="512" t="s">
        <v>2730</v>
      </c>
      <c r="C797" s="512" t="s">
        <v>3551</v>
      </c>
      <c r="D797" s="516" t="s">
        <v>3552</v>
      </c>
      <c r="E797" s="513" t="s">
        <v>2350</v>
      </c>
      <c r="F797" s="367" t="s">
        <v>2351</v>
      </c>
      <c r="G797" s="514">
        <v>100</v>
      </c>
      <c r="H797" s="514">
        <v>100</v>
      </c>
      <c r="I797" s="515">
        <v>20</v>
      </c>
    </row>
    <row r="798" spans="1:9" s="93" customFormat="1" ht="12.75" customHeight="1">
      <c r="A798" s="367">
        <v>790</v>
      </c>
      <c r="B798" s="512" t="s">
        <v>2403</v>
      </c>
      <c r="C798" s="512" t="s">
        <v>3553</v>
      </c>
      <c r="D798" s="516" t="s">
        <v>3554</v>
      </c>
      <c r="E798" s="513" t="s">
        <v>2350</v>
      </c>
      <c r="F798" s="367" t="s">
        <v>2351</v>
      </c>
      <c r="G798" s="514">
        <v>100</v>
      </c>
      <c r="H798" s="514">
        <v>100</v>
      </c>
      <c r="I798" s="515">
        <v>20</v>
      </c>
    </row>
    <row r="799" spans="1:9" s="93" customFormat="1" ht="12.75" customHeight="1">
      <c r="A799" s="367">
        <v>791</v>
      </c>
      <c r="B799" s="512" t="s">
        <v>2766</v>
      </c>
      <c r="C799" s="512" t="s">
        <v>591</v>
      </c>
      <c r="D799" s="516" t="s">
        <v>3555</v>
      </c>
      <c r="E799" s="513" t="s">
        <v>2350</v>
      </c>
      <c r="F799" s="367" t="s">
        <v>2351</v>
      </c>
      <c r="G799" s="514">
        <v>150</v>
      </c>
      <c r="H799" s="514">
        <v>150</v>
      </c>
      <c r="I799" s="515">
        <v>30</v>
      </c>
    </row>
    <row r="800" spans="1:9" s="93" customFormat="1" ht="12.75" customHeight="1">
      <c r="A800" s="367">
        <v>792</v>
      </c>
      <c r="B800" s="512" t="s">
        <v>3556</v>
      </c>
      <c r="C800" s="512" t="s">
        <v>3557</v>
      </c>
      <c r="D800" s="516" t="s">
        <v>3558</v>
      </c>
      <c r="E800" s="513" t="s">
        <v>2350</v>
      </c>
      <c r="F800" s="367" t="s">
        <v>2351</v>
      </c>
      <c r="G800" s="514">
        <v>100</v>
      </c>
      <c r="H800" s="514">
        <v>100</v>
      </c>
      <c r="I800" s="515">
        <v>20</v>
      </c>
    </row>
    <row r="801" spans="1:9" s="93" customFormat="1" ht="12.75" customHeight="1">
      <c r="A801" s="367">
        <v>793</v>
      </c>
      <c r="B801" s="512" t="s">
        <v>3559</v>
      </c>
      <c r="C801" s="512" t="s">
        <v>3560</v>
      </c>
      <c r="D801" s="516" t="s">
        <v>3561</v>
      </c>
      <c r="E801" s="513" t="s">
        <v>2350</v>
      </c>
      <c r="F801" s="367" t="s">
        <v>2351</v>
      </c>
      <c r="G801" s="514">
        <v>100</v>
      </c>
      <c r="H801" s="514">
        <v>100</v>
      </c>
      <c r="I801" s="515">
        <v>20</v>
      </c>
    </row>
    <row r="802" spans="1:9" s="93" customFormat="1" ht="12.75" customHeight="1">
      <c r="A802" s="367">
        <v>794</v>
      </c>
      <c r="B802" s="512" t="s">
        <v>3562</v>
      </c>
      <c r="C802" s="512" t="s">
        <v>3563</v>
      </c>
      <c r="D802" s="516" t="s">
        <v>3564</v>
      </c>
      <c r="E802" s="513" t="s">
        <v>2350</v>
      </c>
      <c r="F802" s="367" t="s">
        <v>2351</v>
      </c>
      <c r="G802" s="514">
        <v>100</v>
      </c>
      <c r="H802" s="514">
        <v>100</v>
      </c>
      <c r="I802" s="515">
        <v>20</v>
      </c>
    </row>
    <row r="803" spans="1:9" s="93" customFormat="1" ht="12.75" customHeight="1">
      <c r="A803" s="367">
        <v>795</v>
      </c>
      <c r="B803" s="512" t="s">
        <v>3565</v>
      </c>
      <c r="C803" s="512" t="s">
        <v>3566</v>
      </c>
      <c r="D803" s="516" t="s">
        <v>3567</v>
      </c>
      <c r="E803" s="513" t="s">
        <v>2350</v>
      </c>
      <c r="F803" s="367" t="s">
        <v>2351</v>
      </c>
      <c r="G803" s="514">
        <v>100</v>
      </c>
      <c r="H803" s="514">
        <v>100</v>
      </c>
      <c r="I803" s="515">
        <v>20</v>
      </c>
    </row>
    <row r="804" spans="1:9" s="93" customFormat="1" ht="12.75" customHeight="1">
      <c r="A804" s="367">
        <v>796</v>
      </c>
      <c r="B804" s="512" t="s">
        <v>3263</v>
      </c>
      <c r="C804" s="512" t="s">
        <v>3568</v>
      </c>
      <c r="D804" s="516" t="s">
        <v>3569</v>
      </c>
      <c r="E804" s="513" t="s">
        <v>2350</v>
      </c>
      <c r="F804" s="367" t="s">
        <v>2351</v>
      </c>
      <c r="G804" s="514">
        <v>100</v>
      </c>
      <c r="H804" s="514">
        <v>100</v>
      </c>
      <c r="I804" s="515">
        <v>20</v>
      </c>
    </row>
    <row r="805" spans="1:9" s="93" customFormat="1" ht="12.75" customHeight="1">
      <c r="A805" s="367">
        <v>797</v>
      </c>
      <c r="B805" s="512" t="s">
        <v>513</v>
      </c>
      <c r="C805" s="512" t="s">
        <v>3570</v>
      </c>
      <c r="D805" s="516" t="s">
        <v>3571</v>
      </c>
      <c r="E805" s="513" t="s">
        <v>2350</v>
      </c>
      <c r="F805" s="367" t="s">
        <v>2351</v>
      </c>
      <c r="G805" s="514">
        <v>100</v>
      </c>
      <c r="H805" s="514">
        <v>100</v>
      </c>
      <c r="I805" s="515">
        <v>20</v>
      </c>
    </row>
    <row r="806" spans="1:9" s="93" customFormat="1" ht="12.75" customHeight="1">
      <c r="A806" s="367">
        <v>798</v>
      </c>
      <c r="B806" s="512" t="s">
        <v>3572</v>
      </c>
      <c r="C806" s="512" t="s">
        <v>3573</v>
      </c>
      <c r="D806" s="516" t="s">
        <v>3574</v>
      </c>
      <c r="E806" s="513" t="s">
        <v>2350</v>
      </c>
      <c r="F806" s="367" t="s">
        <v>2351</v>
      </c>
      <c r="G806" s="514">
        <v>100</v>
      </c>
      <c r="H806" s="514">
        <v>100</v>
      </c>
      <c r="I806" s="515">
        <v>20</v>
      </c>
    </row>
    <row r="807" spans="1:9" s="93" customFormat="1" ht="12.75" customHeight="1">
      <c r="A807" s="367">
        <v>799</v>
      </c>
      <c r="B807" s="512" t="s">
        <v>3575</v>
      </c>
      <c r="C807" s="512" t="s">
        <v>3576</v>
      </c>
      <c r="D807" s="516" t="s">
        <v>3577</v>
      </c>
      <c r="E807" s="513" t="s">
        <v>2350</v>
      </c>
      <c r="F807" s="367" t="s">
        <v>2351</v>
      </c>
      <c r="G807" s="514">
        <v>100</v>
      </c>
      <c r="H807" s="514">
        <v>100</v>
      </c>
      <c r="I807" s="515">
        <v>20</v>
      </c>
    </row>
    <row r="808" spans="1:9" s="93" customFormat="1" ht="12.75" customHeight="1">
      <c r="A808" s="367">
        <v>800</v>
      </c>
      <c r="B808" s="512" t="s">
        <v>3578</v>
      </c>
      <c r="C808" s="512" t="s">
        <v>3579</v>
      </c>
      <c r="D808" s="516" t="s">
        <v>3580</v>
      </c>
      <c r="E808" s="513" t="s">
        <v>2350</v>
      </c>
      <c r="F808" s="367" t="s">
        <v>2351</v>
      </c>
      <c r="G808" s="514">
        <v>100</v>
      </c>
      <c r="H808" s="514">
        <v>100</v>
      </c>
      <c r="I808" s="515">
        <v>20</v>
      </c>
    </row>
    <row r="809" spans="1:9" s="93" customFormat="1" ht="12.75" customHeight="1">
      <c r="A809" s="367">
        <v>801</v>
      </c>
      <c r="B809" s="512" t="s">
        <v>3581</v>
      </c>
      <c r="C809" s="512" t="s">
        <v>3582</v>
      </c>
      <c r="D809" s="516" t="s">
        <v>3583</v>
      </c>
      <c r="E809" s="513" t="s">
        <v>2350</v>
      </c>
      <c r="F809" s="367" t="s">
        <v>2351</v>
      </c>
      <c r="G809" s="514">
        <v>100</v>
      </c>
      <c r="H809" s="514">
        <v>100</v>
      </c>
      <c r="I809" s="515">
        <v>20</v>
      </c>
    </row>
    <row r="810" spans="1:9" s="93" customFormat="1" ht="12.75" customHeight="1">
      <c r="A810" s="367">
        <v>802</v>
      </c>
      <c r="B810" s="512" t="s">
        <v>3584</v>
      </c>
      <c r="C810" s="512" t="s">
        <v>3585</v>
      </c>
      <c r="D810" s="516" t="s">
        <v>3586</v>
      </c>
      <c r="E810" s="513" t="s">
        <v>2350</v>
      </c>
      <c r="F810" s="367" t="s">
        <v>2351</v>
      </c>
      <c r="G810" s="514">
        <v>100</v>
      </c>
      <c r="H810" s="514">
        <v>100</v>
      </c>
      <c r="I810" s="515">
        <v>20</v>
      </c>
    </row>
    <row r="811" spans="1:9" s="93" customFormat="1" ht="12.75" customHeight="1">
      <c r="A811" s="367">
        <v>803</v>
      </c>
      <c r="B811" s="512" t="s">
        <v>3587</v>
      </c>
      <c r="C811" s="512" t="s">
        <v>3588</v>
      </c>
      <c r="D811" s="516" t="s">
        <v>3589</v>
      </c>
      <c r="E811" s="513" t="s">
        <v>2350</v>
      </c>
      <c r="F811" s="367" t="s">
        <v>2351</v>
      </c>
      <c r="G811" s="514">
        <v>100</v>
      </c>
      <c r="H811" s="514">
        <v>100</v>
      </c>
      <c r="I811" s="515">
        <v>20</v>
      </c>
    </row>
    <row r="812" spans="1:9" s="93" customFormat="1" ht="12.75" customHeight="1">
      <c r="A812" s="367">
        <v>804</v>
      </c>
      <c r="B812" s="512" t="s">
        <v>3590</v>
      </c>
      <c r="C812" s="512" t="s">
        <v>3591</v>
      </c>
      <c r="D812" s="516" t="s">
        <v>3592</v>
      </c>
      <c r="E812" s="513" t="s">
        <v>2350</v>
      </c>
      <c r="F812" s="367" t="s">
        <v>2351</v>
      </c>
      <c r="G812" s="514">
        <v>100</v>
      </c>
      <c r="H812" s="514">
        <v>100</v>
      </c>
      <c r="I812" s="515">
        <v>20</v>
      </c>
    </row>
    <row r="813" spans="1:9" s="93" customFormat="1" ht="12.75" customHeight="1">
      <c r="A813" s="367">
        <v>805</v>
      </c>
      <c r="B813" s="512" t="s">
        <v>3593</v>
      </c>
      <c r="C813" s="512" t="s">
        <v>3594</v>
      </c>
      <c r="D813" s="516" t="s">
        <v>3595</v>
      </c>
      <c r="E813" s="513" t="s">
        <v>2350</v>
      </c>
      <c r="F813" s="367" t="s">
        <v>2351</v>
      </c>
      <c r="G813" s="514">
        <v>100</v>
      </c>
      <c r="H813" s="514">
        <v>100</v>
      </c>
      <c r="I813" s="515">
        <v>20</v>
      </c>
    </row>
    <row r="814" spans="1:9" s="93" customFormat="1" ht="12.75" customHeight="1">
      <c r="A814" s="367">
        <v>806</v>
      </c>
      <c r="B814" s="512" t="s">
        <v>3596</v>
      </c>
      <c r="C814" s="512" t="s">
        <v>3597</v>
      </c>
      <c r="D814" s="516" t="s">
        <v>3598</v>
      </c>
      <c r="E814" s="513" t="s">
        <v>2350</v>
      </c>
      <c r="F814" s="367" t="s">
        <v>2351</v>
      </c>
      <c r="G814" s="514">
        <v>100</v>
      </c>
      <c r="H814" s="514">
        <v>100</v>
      </c>
      <c r="I814" s="515">
        <v>20</v>
      </c>
    </row>
    <row r="815" spans="1:9" s="93" customFormat="1" ht="12.75" customHeight="1">
      <c r="A815" s="367">
        <v>807</v>
      </c>
      <c r="B815" s="512" t="s">
        <v>3599</v>
      </c>
      <c r="C815" s="512" t="s">
        <v>3600</v>
      </c>
      <c r="D815" s="516" t="s">
        <v>3601</v>
      </c>
      <c r="E815" s="513" t="s">
        <v>2350</v>
      </c>
      <c r="F815" s="367" t="s">
        <v>2351</v>
      </c>
      <c r="G815" s="514">
        <v>100</v>
      </c>
      <c r="H815" s="514">
        <v>100</v>
      </c>
      <c r="I815" s="515">
        <v>20</v>
      </c>
    </row>
    <row r="816" spans="1:9" s="93" customFormat="1" ht="12.75" customHeight="1">
      <c r="A816" s="367">
        <v>808</v>
      </c>
      <c r="B816" s="512" t="s">
        <v>870</v>
      </c>
      <c r="C816" s="512" t="s">
        <v>3602</v>
      </c>
      <c r="D816" s="516" t="s">
        <v>3603</v>
      </c>
      <c r="E816" s="513" t="s">
        <v>2350</v>
      </c>
      <c r="F816" s="367" t="s">
        <v>2351</v>
      </c>
      <c r="G816" s="514">
        <v>100</v>
      </c>
      <c r="H816" s="514">
        <v>100</v>
      </c>
      <c r="I816" s="515">
        <v>20</v>
      </c>
    </row>
    <row r="817" spans="1:9" s="93" customFormat="1" ht="12.75" customHeight="1">
      <c r="A817" s="367">
        <v>809</v>
      </c>
      <c r="B817" s="512" t="s">
        <v>3604</v>
      </c>
      <c r="C817" s="512" t="s">
        <v>3605</v>
      </c>
      <c r="D817" s="516" t="s">
        <v>3606</v>
      </c>
      <c r="E817" s="513" t="s">
        <v>2350</v>
      </c>
      <c r="F817" s="367" t="s">
        <v>2351</v>
      </c>
      <c r="G817" s="514">
        <v>100</v>
      </c>
      <c r="H817" s="514">
        <v>100</v>
      </c>
      <c r="I817" s="515">
        <v>20</v>
      </c>
    </row>
    <row r="818" spans="1:9" s="93" customFormat="1" ht="12.75" customHeight="1">
      <c r="A818" s="367">
        <v>810</v>
      </c>
      <c r="B818" s="512" t="s">
        <v>3607</v>
      </c>
      <c r="C818" s="512" t="s">
        <v>3608</v>
      </c>
      <c r="D818" s="516" t="s">
        <v>3609</v>
      </c>
      <c r="E818" s="513" t="s">
        <v>2350</v>
      </c>
      <c r="F818" s="367" t="s">
        <v>2351</v>
      </c>
      <c r="G818" s="514">
        <v>100</v>
      </c>
      <c r="H818" s="514">
        <v>100</v>
      </c>
      <c r="I818" s="515">
        <v>20</v>
      </c>
    </row>
    <row r="819" spans="1:9" s="93" customFormat="1" ht="12.75" customHeight="1">
      <c r="A819" s="367">
        <v>811</v>
      </c>
      <c r="B819" s="512" t="s">
        <v>3610</v>
      </c>
      <c r="C819" s="512" t="s">
        <v>3611</v>
      </c>
      <c r="D819" s="516" t="s">
        <v>3612</v>
      </c>
      <c r="E819" s="513" t="s">
        <v>2350</v>
      </c>
      <c r="F819" s="367" t="s">
        <v>2351</v>
      </c>
      <c r="G819" s="514">
        <v>100</v>
      </c>
      <c r="H819" s="514">
        <v>100</v>
      </c>
      <c r="I819" s="515">
        <v>20</v>
      </c>
    </row>
    <row r="820" spans="1:9" s="93" customFormat="1" ht="12.75" customHeight="1">
      <c r="A820" s="367">
        <v>812</v>
      </c>
      <c r="B820" s="512" t="s">
        <v>3012</v>
      </c>
      <c r="C820" s="512" t="s">
        <v>3613</v>
      </c>
      <c r="D820" s="516" t="s">
        <v>3614</v>
      </c>
      <c r="E820" s="513" t="s">
        <v>2350</v>
      </c>
      <c r="F820" s="367" t="s">
        <v>2351</v>
      </c>
      <c r="G820" s="514">
        <v>100</v>
      </c>
      <c r="H820" s="514">
        <v>100</v>
      </c>
      <c r="I820" s="515">
        <v>20</v>
      </c>
    </row>
    <row r="821" spans="1:9" s="93" customFormat="1" ht="12.75" customHeight="1">
      <c r="A821" s="367">
        <v>813</v>
      </c>
      <c r="B821" s="512" t="s">
        <v>3615</v>
      </c>
      <c r="C821" s="512" t="s">
        <v>3616</v>
      </c>
      <c r="D821" s="516" t="s">
        <v>3617</v>
      </c>
      <c r="E821" s="513" t="s">
        <v>2350</v>
      </c>
      <c r="F821" s="367" t="s">
        <v>2351</v>
      </c>
      <c r="G821" s="514">
        <v>100</v>
      </c>
      <c r="H821" s="514">
        <v>100</v>
      </c>
      <c r="I821" s="515">
        <v>20</v>
      </c>
    </row>
    <row r="822" spans="1:9" s="93" customFormat="1" ht="12.75" customHeight="1">
      <c r="A822" s="367">
        <v>814</v>
      </c>
      <c r="B822" s="512" t="s">
        <v>3032</v>
      </c>
      <c r="C822" s="512" t="s">
        <v>3618</v>
      </c>
      <c r="D822" s="516" t="s">
        <v>3619</v>
      </c>
      <c r="E822" s="513" t="s">
        <v>2350</v>
      </c>
      <c r="F822" s="367" t="s">
        <v>2351</v>
      </c>
      <c r="G822" s="514">
        <v>100</v>
      </c>
      <c r="H822" s="514">
        <v>100</v>
      </c>
      <c r="I822" s="515">
        <v>20</v>
      </c>
    </row>
    <row r="823" spans="1:9" s="93" customFormat="1" ht="12.75" customHeight="1">
      <c r="A823" s="367">
        <v>815</v>
      </c>
      <c r="B823" s="512" t="s">
        <v>3620</v>
      </c>
      <c r="C823" s="512" t="s">
        <v>3621</v>
      </c>
      <c r="D823" s="516" t="s">
        <v>3622</v>
      </c>
      <c r="E823" s="513" t="s">
        <v>2350</v>
      </c>
      <c r="F823" s="367" t="s">
        <v>2351</v>
      </c>
      <c r="G823" s="514">
        <v>100</v>
      </c>
      <c r="H823" s="514">
        <v>100</v>
      </c>
      <c r="I823" s="515">
        <v>20</v>
      </c>
    </row>
    <row r="824" spans="1:9" s="93" customFormat="1" ht="12.75" customHeight="1">
      <c r="A824" s="367">
        <v>816</v>
      </c>
      <c r="B824" s="512" t="s">
        <v>3053</v>
      </c>
      <c r="C824" s="512" t="s">
        <v>3623</v>
      </c>
      <c r="D824" s="516" t="s">
        <v>3624</v>
      </c>
      <c r="E824" s="513" t="s">
        <v>2350</v>
      </c>
      <c r="F824" s="367" t="s">
        <v>2351</v>
      </c>
      <c r="G824" s="514">
        <v>100</v>
      </c>
      <c r="H824" s="514">
        <v>100</v>
      </c>
      <c r="I824" s="515">
        <v>20</v>
      </c>
    </row>
    <row r="825" spans="1:9" s="93" customFormat="1" ht="12.75" customHeight="1">
      <c r="A825" s="367">
        <v>817</v>
      </c>
      <c r="B825" s="512" t="s">
        <v>3610</v>
      </c>
      <c r="C825" s="512" t="s">
        <v>3625</v>
      </c>
      <c r="D825" s="516" t="s">
        <v>3626</v>
      </c>
      <c r="E825" s="513" t="s">
        <v>2350</v>
      </c>
      <c r="F825" s="367" t="s">
        <v>2351</v>
      </c>
      <c r="G825" s="514">
        <v>100</v>
      </c>
      <c r="H825" s="514">
        <v>100</v>
      </c>
      <c r="I825" s="515">
        <v>20</v>
      </c>
    </row>
    <row r="826" spans="1:9" s="93" customFormat="1" ht="12.75" customHeight="1">
      <c r="A826" s="367">
        <v>818</v>
      </c>
      <c r="B826" s="512" t="s">
        <v>550</v>
      </c>
      <c r="C826" s="512" t="s">
        <v>3262</v>
      </c>
      <c r="D826" s="516" t="s">
        <v>3627</v>
      </c>
      <c r="E826" s="513" t="s">
        <v>2350</v>
      </c>
      <c r="F826" s="367" t="s">
        <v>2351</v>
      </c>
      <c r="G826" s="514">
        <v>100</v>
      </c>
      <c r="H826" s="514">
        <v>100</v>
      </c>
      <c r="I826" s="515">
        <v>20</v>
      </c>
    </row>
    <row r="827" spans="1:9" s="93" customFormat="1" ht="12.75" customHeight="1">
      <c r="A827" s="367">
        <v>819</v>
      </c>
      <c r="B827" s="512" t="s">
        <v>2435</v>
      </c>
      <c r="C827" s="512" t="s">
        <v>2663</v>
      </c>
      <c r="D827" s="516" t="s">
        <v>3628</v>
      </c>
      <c r="E827" s="513" t="s">
        <v>2350</v>
      </c>
      <c r="F827" s="367" t="s">
        <v>2351</v>
      </c>
      <c r="G827" s="514">
        <v>100</v>
      </c>
      <c r="H827" s="514">
        <v>100</v>
      </c>
      <c r="I827" s="515">
        <v>20</v>
      </c>
    </row>
    <row r="828" spans="1:9" s="93" customFormat="1" ht="12.75" customHeight="1">
      <c r="A828" s="367">
        <v>820</v>
      </c>
      <c r="B828" s="512" t="s">
        <v>3629</v>
      </c>
      <c r="C828" s="512" t="s">
        <v>3630</v>
      </c>
      <c r="D828" s="516" t="s">
        <v>3631</v>
      </c>
      <c r="E828" s="513" t="s">
        <v>2350</v>
      </c>
      <c r="F828" s="367" t="s">
        <v>2351</v>
      </c>
      <c r="G828" s="514">
        <v>100</v>
      </c>
      <c r="H828" s="514">
        <v>100</v>
      </c>
      <c r="I828" s="515">
        <v>20</v>
      </c>
    </row>
    <row r="829" spans="1:9" s="93" customFormat="1" ht="12.75" customHeight="1">
      <c r="A829" s="367">
        <v>821</v>
      </c>
      <c r="B829" s="512" t="s">
        <v>2570</v>
      </c>
      <c r="C829" s="512" t="s">
        <v>3632</v>
      </c>
      <c r="D829" s="516" t="s">
        <v>3633</v>
      </c>
      <c r="E829" s="513" t="s">
        <v>2350</v>
      </c>
      <c r="F829" s="367" t="s">
        <v>2351</v>
      </c>
      <c r="G829" s="514">
        <v>100</v>
      </c>
      <c r="H829" s="514">
        <v>100</v>
      </c>
      <c r="I829" s="515">
        <v>20</v>
      </c>
    </row>
    <row r="830" spans="1:9" s="93" customFormat="1" ht="12.75" customHeight="1">
      <c r="A830" s="367">
        <v>822</v>
      </c>
      <c r="B830" s="512" t="s">
        <v>3634</v>
      </c>
      <c r="C830" s="512" t="s">
        <v>3597</v>
      </c>
      <c r="D830" s="516" t="s">
        <v>3635</v>
      </c>
      <c r="E830" s="513" t="s">
        <v>2350</v>
      </c>
      <c r="F830" s="367" t="s">
        <v>2351</v>
      </c>
      <c r="G830" s="514">
        <v>100</v>
      </c>
      <c r="H830" s="514">
        <v>100</v>
      </c>
      <c r="I830" s="515">
        <v>20</v>
      </c>
    </row>
    <row r="831" spans="1:9" s="93" customFormat="1" ht="12.75" customHeight="1">
      <c r="A831" s="367">
        <v>823</v>
      </c>
      <c r="B831" s="512" t="s">
        <v>3636</v>
      </c>
      <c r="C831" s="512" t="s">
        <v>3637</v>
      </c>
      <c r="D831" s="516" t="s">
        <v>3638</v>
      </c>
      <c r="E831" s="513" t="s">
        <v>2350</v>
      </c>
      <c r="F831" s="367" t="s">
        <v>2351</v>
      </c>
      <c r="G831" s="514">
        <v>100</v>
      </c>
      <c r="H831" s="514">
        <v>100</v>
      </c>
      <c r="I831" s="515">
        <v>20</v>
      </c>
    </row>
    <row r="832" spans="1:9" s="93" customFormat="1" ht="12.75" customHeight="1">
      <c r="A832" s="367">
        <v>824</v>
      </c>
      <c r="B832" s="512" t="s">
        <v>3639</v>
      </c>
      <c r="C832" s="512" t="s">
        <v>3566</v>
      </c>
      <c r="D832" s="516" t="s">
        <v>3640</v>
      </c>
      <c r="E832" s="513" t="s">
        <v>2350</v>
      </c>
      <c r="F832" s="367" t="s">
        <v>2351</v>
      </c>
      <c r="G832" s="514">
        <v>100</v>
      </c>
      <c r="H832" s="514">
        <v>100</v>
      </c>
      <c r="I832" s="515">
        <v>20</v>
      </c>
    </row>
    <row r="833" spans="1:9" s="93" customFormat="1" ht="12.75" customHeight="1">
      <c r="A833" s="367">
        <v>825</v>
      </c>
      <c r="B833" s="512" t="s">
        <v>3051</v>
      </c>
      <c r="C833" s="512" t="s">
        <v>3641</v>
      </c>
      <c r="D833" s="516" t="s">
        <v>3642</v>
      </c>
      <c r="E833" s="513" t="s">
        <v>2350</v>
      </c>
      <c r="F833" s="367" t="s">
        <v>2351</v>
      </c>
      <c r="G833" s="514">
        <v>100</v>
      </c>
      <c r="H833" s="514">
        <v>100</v>
      </c>
      <c r="I833" s="515">
        <v>20</v>
      </c>
    </row>
    <row r="834" spans="1:9" s="93" customFormat="1" ht="12.75" customHeight="1">
      <c r="A834" s="367">
        <v>826</v>
      </c>
      <c r="B834" s="512" t="s">
        <v>3643</v>
      </c>
      <c r="C834" s="512" t="s">
        <v>3602</v>
      </c>
      <c r="D834" s="516" t="s">
        <v>3644</v>
      </c>
      <c r="E834" s="513" t="s">
        <v>2350</v>
      </c>
      <c r="F834" s="367" t="s">
        <v>2351</v>
      </c>
      <c r="G834" s="514">
        <v>150</v>
      </c>
      <c r="H834" s="514">
        <v>150</v>
      </c>
      <c r="I834" s="515">
        <v>30</v>
      </c>
    </row>
    <row r="835" spans="1:9" s="93" customFormat="1" ht="12.75" customHeight="1">
      <c r="A835" s="367">
        <v>827</v>
      </c>
      <c r="B835" s="512" t="s">
        <v>2355</v>
      </c>
      <c r="C835" s="512" t="s">
        <v>3645</v>
      </c>
      <c r="D835" s="516">
        <v>25001048967</v>
      </c>
      <c r="E835" s="513" t="s">
        <v>2350</v>
      </c>
      <c r="F835" s="367" t="s">
        <v>2351</v>
      </c>
      <c r="G835" s="514">
        <v>100</v>
      </c>
      <c r="H835" s="514">
        <v>100</v>
      </c>
      <c r="I835" s="515">
        <v>20</v>
      </c>
    </row>
    <row r="836" spans="1:9" s="93" customFormat="1" ht="12.75" customHeight="1">
      <c r="A836" s="367">
        <v>828</v>
      </c>
      <c r="B836" s="512" t="s">
        <v>2355</v>
      </c>
      <c r="C836" s="512" t="s">
        <v>3646</v>
      </c>
      <c r="D836" s="516">
        <v>25001002566</v>
      </c>
      <c r="E836" s="513" t="s">
        <v>2350</v>
      </c>
      <c r="F836" s="367" t="s">
        <v>2351</v>
      </c>
      <c r="G836" s="514">
        <v>100</v>
      </c>
      <c r="H836" s="514">
        <v>100</v>
      </c>
      <c r="I836" s="515">
        <v>20</v>
      </c>
    </row>
    <row r="837" spans="1:9" s="93" customFormat="1" ht="12.75" customHeight="1">
      <c r="A837" s="367">
        <v>829</v>
      </c>
      <c r="B837" s="512" t="s">
        <v>2599</v>
      </c>
      <c r="C837" s="512" t="s">
        <v>2751</v>
      </c>
      <c r="D837" s="516">
        <v>25001048755</v>
      </c>
      <c r="E837" s="513" t="s">
        <v>2350</v>
      </c>
      <c r="F837" s="367" t="s">
        <v>2351</v>
      </c>
      <c r="G837" s="514">
        <v>100</v>
      </c>
      <c r="H837" s="514">
        <v>100</v>
      </c>
      <c r="I837" s="515">
        <v>20</v>
      </c>
    </row>
    <row r="838" spans="1:9" s="93" customFormat="1" ht="12.75" customHeight="1">
      <c r="A838" s="367">
        <v>830</v>
      </c>
      <c r="B838" s="512" t="s">
        <v>3647</v>
      </c>
      <c r="C838" s="512" t="s">
        <v>2820</v>
      </c>
      <c r="D838" s="516">
        <v>25001000225</v>
      </c>
      <c r="E838" s="513" t="s">
        <v>2350</v>
      </c>
      <c r="F838" s="367" t="s">
        <v>2351</v>
      </c>
      <c r="G838" s="514">
        <v>100</v>
      </c>
      <c r="H838" s="514">
        <v>100</v>
      </c>
      <c r="I838" s="515">
        <v>20</v>
      </c>
    </row>
    <row r="839" spans="1:9" s="93" customFormat="1" ht="12.75" customHeight="1">
      <c r="A839" s="367">
        <v>831</v>
      </c>
      <c r="B839" s="512" t="s">
        <v>2392</v>
      </c>
      <c r="C839" s="512" t="s">
        <v>3009</v>
      </c>
      <c r="D839" s="516">
        <v>25001049707</v>
      </c>
      <c r="E839" s="513" t="s">
        <v>2350</v>
      </c>
      <c r="F839" s="367" t="s">
        <v>2351</v>
      </c>
      <c r="G839" s="514">
        <v>100</v>
      </c>
      <c r="H839" s="514">
        <v>100</v>
      </c>
      <c r="I839" s="515">
        <v>20</v>
      </c>
    </row>
    <row r="840" spans="1:9" s="93" customFormat="1" ht="12.75" customHeight="1">
      <c r="A840" s="367">
        <v>832</v>
      </c>
      <c r="B840" s="512" t="s">
        <v>3648</v>
      </c>
      <c r="C840" s="512" t="s">
        <v>2352</v>
      </c>
      <c r="D840" s="516">
        <v>25001003965</v>
      </c>
      <c r="E840" s="513" t="s">
        <v>2350</v>
      </c>
      <c r="F840" s="367" t="s">
        <v>2351</v>
      </c>
      <c r="G840" s="514">
        <v>100</v>
      </c>
      <c r="H840" s="514">
        <v>100</v>
      </c>
      <c r="I840" s="515">
        <v>20</v>
      </c>
    </row>
    <row r="841" spans="1:9" s="93" customFormat="1" ht="12.75" customHeight="1">
      <c r="A841" s="367">
        <v>833</v>
      </c>
      <c r="B841" s="512" t="s">
        <v>2414</v>
      </c>
      <c r="C841" s="512" t="s">
        <v>601</v>
      </c>
      <c r="D841" s="516">
        <v>25001037096</v>
      </c>
      <c r="E841" s="513" t="s">
        <v>2350</v>
      </c>
      <c r="F841" s="367" t="s">
        <v>2351</v>
      </c>
      <c r="G841" s="514">
        <v>100</v>
      </c>
      <c r="H841" s="514">
        <v>100</v>
      </c>
      <c r="I841" s="515">
        <v>20</v>
      </c>
    </row>
    <row r="842" spans="1:9" s="93" customFormat="1" ht="12.75" customHeight="1">
      <c r="A842" s="367">
        <v>834</v>
      </c>
      <c r="B842" s="512" t="s">
        <v>2455</v>
      </c>
      <c r="C842" s="512" t="s">
        <v>3649</v>
      </c>
      <c r="D842" s="516">
        <v>25001030125</v>
      </c>
      <c r="E842" s="513" t="s">
        <v>2350</v>
      </c>
      <c r="F842" s="367" t="s">
        <v>2351</v>
      </c>
      <c r="G842" s="514">
        <v>100</v>
      </c>
      <c r="H842" s="514">
        <v>100</v>
      </c>
      <c r="I842" s="515">
        <v>20</v>
      </c>
    </row>
    <row r="843" spans="1:9" s="93" customFormat="1" ht="12.75" customHeight="1">
      <c r="A843" s="367">
        <v>835</v>
      </c>
      <c r="B843" s="512" t="s">
        <v>2490</v>
      </c>
      <c r="C843" s="512" t="s">
        <v>842</v>
      </c>
      <c r="D843" s="516">
        <v>25001012598</v>
      </c>
      <c r="E843" s="513" t="s">
        <v>2350</v>
      </c>
      <c r="F843" s="367" t="s">
        <v>2351</v>
      </c>
      <c r="G843" s="514">
        <v>100</v>
      </c>
      <c r="H843" s="514">
        <v>100</v>
      </c>
      <c r="I843" s="515">
        <v>20</v>
      </c>
    </row>
    <row r="844" spans="1:9" s="93" customFormat="1" ht="12.75" customHeight="1">
      <c r="A844" s="367">
        <v>836</v>
      </c>
      <c r="B844" s="512" t="s">
        <v>606</v>
      </c>
      <c r="C844" s="512" t="s">
        <v>3650</v>
      </c>
      <c r="D844" s="516">
        <v>25001036555</v>
      </c>
      <c r="E844" s="513" t="s">
        <v>2350</v>
      </c>
      <c r="F844" s="367" t="s">
        <v>2351</v>
      </c>
      <c r="G844" s="514">
        <v>100</v>
      </c>
      <c r="H844" s="514">
        <v>100</v>
      </c>
      <c r="I844" s="515">
        <v>20</v>
      </c>
    </row>
    <row r="845" spans="1:9" s="93" customFormat="1" ht="12.75" customHeight="1">
      <c r="A845" s="367">
        <v>837</v>
      </c>
      <c r="B845" s="512" t="s">
        <v>2461</v>
      </c>
      <c r="C845" s="512" t="s">
        <v>3651</v>
      </c>
      <c r="D845" s="516" t="s">
        <v>3652</v>
      </c>
      <c r="E845" s="513" t="s">
        <v>2350</v>
      </c>
      <c r="F845" s="367" t="s">
        <v>2351</v>
      </c>
      <c r="G845" s="514">
        <v>100</v>
      </c>
      <c r="H845" s="514">
        <v>100</v>
      </c>
      <c r="I845" s="515">
        <v>20</v>
      </c>
    </row>
    <row r="846" spans="1:9" s="93" customFormat="1" ht="12.75" customHeight="1">
      <c r="A846" s="367">
        <v>838</v>
      </c>
      <c r="B846" s="512" t="s">
        <v>3653</v>
      </c>
      <c r="C846" s="512" t="s">
        <v>3654</v>
      </c>
      <c r="D846" s="516">
        <v>25001039093</v>
      </c>
      <c r="E846" s="513" t="s">
        <v>2350</v>
      </c>
      <c r="F846" s="367" t="s">
        <v>2351</v>
      </c>
      <c r="G846" s="514">
        <v>100</v>
      </c>
      <c r="H846" s="514">
        <v>100</v>
      </c>
      <c r="I846" s="515">
        <v>20</v>
      </c>
    </row>
    <row r="847" spans="1:9" s="93" customFormat="1" ht="12.75" customHeight="1">
      <c r="A847" s="367">
        <v>839</v>
      </c>
      <c r="B847" s="512" t="s">
        <v>2996</v>
      </c>
      <c r="C847" s="512" t="s">
        <v>3655</v>
      </c>
      <c r="D847" s="516">
        <v>25001041640</v>
      </c>
      <c r="E847" s="513" t="s">
        <v>2350</v>
      </c>
      <c r="F847" s="367" t="s">
        <v>2351</v>
      </c>
      <c r="G847" s="514">
        <v>100</v>
      </c>
      <c r="H847" s="514">
        <v>100</v>
      </c>
      <c r="I847" s="515">
        <v>20</v>
      </c>
    </row>
    <row r="848" spans="1:9" s="93" customFormat="1" ht="12.75" customHeight="1">
      <c r="A848" s="367">
        <v>840</v>
      </c>
      <c r="B848" s="512" t="s">
        <v>837</v>
      </c>
      <c r="C848" s="512" t="s">
        <v>3656</v>
      </c>
      <c r="D848" s="516">
        <v>25001047285</v>
      </c>
      <c r="E848" s="513" t="s">
        <v>2350</v>
      </c>
      <c r="F848" s="367" t="s">
        <v>2351</v>
      </c>
      <c r="G848" s="514">
        <v>100</v>
      </c>
      <c r="H848" s="514">
        <v>100</v>
      </c>
      <c r="I848" s="515">
        <v>20</v>
      </c>
    </row>
    <row r="849" spans="1:9" s="93" customFormat="1" ht="12.75" customHeight="1">
      <c r="A849" s="367">
        <v>841</v>
      </c>
      <c r="B849" s="512" t="s">
        <v>2723</v>
      </c>
      <c r="C849" s="512" t="s">
        <v>2929</v>
      </c>
      <c r="D849" s="516">
        <v>25001047499</v>
      </c>
      <c r="E849" s="513" t="s">
        <v>2350</v>
      </c>
      <c r="F849" s="367" t="s">
        <v>2351</v>
      </c>
      <c r="G849" s="514">
        <v>100</v>
      </c>
      <c r="H849" s="514">
        <v>100</v>
      </c>
      <c r="I849" s="515">
        <v>20</v>
      </c>
    </row>
    <row r="850" spans="1:9" s="93" customFormat="1" ht="12.75" customHeight="1">
      <c r="A850" s="367">
        <v>842</v>
      </c>
      <c r="B850" s="512" t="s">
        <v>3463</v>
      </c>
      <c r="C850" s="512" t="s">
        <v>3211</v>
      </c>
      <c r="D850" s="516">
        <v>25001021544</v>
      </c>
      <c r="E850" s="513" t="s">
        <v>2350</v>
      </c>
      <c r="F850" s="367" t="s">
        <v>2351</v>
      </c>
      <c r="G850" s="514">
        <v>100</v>
      </c>
      <c r="H850" s="514">
        <v>100</v>
      </c>
      <c r="I850" s="515">
        <v>20</v>
      </c>
    </row>
    <row r="851" spans="1:9" s="93" customFormat="1" ht="12.75" customHeight="1">
      <c r="A851" s="367">
        <v>843</v>
      </c>
      <c r="B851" s="512" t="s">
        <v>513</v>
      </c>
      <c r="C851" s="512" t="s">
        <v>3657</v>
      </c>
      <c r="D851" s="516">
        <v>61010017692</v>
      </c>
      <c r="E851" s="513" t="s">
        <v>2350</v>
      </c>
      <c r="F851" s="367" t="s">
        <v>2351</v>
      </c>
      <c r="G851" s="514">
        <v>100</v>
      </c>
      <c r="H851" s="514">
        <v>100</v>
      </c>
      <c r="I851" s="515">
        <v>20</v>
      </c>
    </row>
    <row r="852" spans="1:9" s="93" customFormat="1" ht="12.75" customHeight="1">
      <c r="A852" s="367">
        <v>844</v>
      </c>
      <c r="B852" s="512" t="s">
        <v>2601</v>
      </c>
      <c r="C852" s="512" t="s">
        <v>3394</v>
      </c>
      <c r="D852" s="516">
        <v>25001023815</v>
      </c>
      <c r="E852" s="513" t="s">
        <v>2350</v>
      </c>
      <c r="F852" s="367" t="s">
        <v>2351</v>
      </c>
      <c r="G852" s="514">
        <v>100</v>
      </c>
      <c r="H852" s="514">
        <v>100</v>
      </c>
      <c r="I852" s="515">
        <v>20</v>
      </c>
    </row>
    <row r="853" spans="1:9" s="93" customFormat="1" ht="12.75" customHeight="1">
      <c r="A853" s="367">
        <v>845</v>
      </c>
      <c r="B853" s="512" t="s">
        <v>2390</v>
      </c>
      <c r="C853" s="512" t="s">
        <v>2866</v>
      </c>
      <c r="D853" s="516">
        <v>25001002542</v>
      </c>
      <c r="E853" s="513" t="s">
        <v>2350</v>
      </c>
      <c r="F853" s="367" t="s">
        <v>2351</v>
      </c>
      <c r="G853" s="514">
        <v>150</v>
      </c>
      <c r="H853" s="514">
        <v>150</v>
      </c>
      <c r="I853" s="515">
        <v>30</v>
      </c>
    </row>
    <row r="854" spans="1:9" s="93" customFormat="1" ht="12.75" customHeight="1">
      <c r="A854" s="367">
        <v>846</v>
      </c>
      <c r="B854" s="512" t="s">
        <v>2435</v>
      </c>
      <c r="C854" s="512" t="s">
        <v>3489</v>
      </c>
      <c r="D854" s="512">
        <v>60001055944</v>
      </c>
      <c r="E854" s="513" t="s">
        <v>2350</v>
      </c>
      <c r="F854" s="367" t="s">
        <v>2351</v>
      </c>
      <c r="G854" s="514">
        <v>100</v>
      </c>
      <c r="H854" s="514">
        <v>100</v>
      </c>
      <c r="I854" s="515">
        <v>20</v>
      </c>
    </row>
    <row r="855" spans="1:9" s="93" customFormat="1" ht="12.75" customHeight="1">
      <c r="A855" s="367">
        <v>847</v>
      </c>
      <c r="B855" s="512" t="s">
        <v>3449</v>
      </c>
      <c r="C855" s="512" t="s">
        <v>3658</v>
      </c>
      <c r="D855" s="512">
        <v>60001151090</v>
      </c>
      <c r="E855" s="513" t="s">
        <v>2350</v>
      </c>
      <c r="F855" s="367" t="s">
        <v>2351</v>
      </c>
      <c r="G855" s="514">
        <v>100</v>
      </c>
      <c r="H855" s="514">
        <v>100</v>
      </c>
      <c r="I855" s="515">
        <v>20</v>
      </c>
    </row>
    <row r="856" spans="1:9" s="93" customFormat="1" ht="12.75" customHeight="1">
      <c r="A856" s="367">
        <v>848</v>
      </c>
      <c r="B856" s="512" t="s">
        <v>587</v>
      </c>
      <c r="C856" s="512" t="s">
        <v>3371</v>
      </c>
      <c r="D856" s="512">
        <v>60001044803</v>
      </c>
      <c r="E856" s="513" t="s">
        <v>2350</v>
      </c>
      <c r="F856" s="367" t="s">
        <v>2351</v>
      </c>
      <c r="G856" s="514">
        <v>100</v>
      </c>
      <c r="H856" s="514">
        <v>100</v>
      </c>
      <c r="I856" s="515">
        <v>20</v>
      </c>
    </row>
    <row r="857" spans="1:9" s="93" customFormat="1" ht="12.75" customHeight="1">
      <c r="A857" s="367">
        <v>849</v>
      </c>
      <c r="B857" s="512" t="s">
        <v>676</v>
      </c>
      <c r="C857" s="512" t="s">
        <v>2597</v>
      </c>
      <c r="D857" s="512">
        <v>60001093779</v>
      </c>
      <c r="E857" s="513" t="s">
        <v>2350</v>
      </c>
      <c r="F857" s="367" t="s">
        <v>2351</v>
      </c>
      <c r="G857" s="514">
        <v>100</v>
      </c>
      <c r="H857" s="514">
        <v>100</v>
      </c>
      <c r="I857" s="515">
        <v>20</v>
      </c>
    </row>
    <row r="858" spans="1:9" s="93" customFormat="1" ht="12.75" customHeight="1">
      <c r="A858" s="367">
        <v>850</v>
      </c>
      <c r="B858" s="512" t="s">
        <v>2466</v>
      </c>
      <c r="C858" s="512" t="s">
        <v>2641</v>
      </c>
      <c r="D858" s="512">
        <v>60001119905</v>
      </c>
      <c r="E858" s="513" t="s">
        <v>2350</v>
      </c>
      <c r="F858" s="367" t="s">
        <v>2351</v>
      </c>
      <c r="G858" s="514">
        <v>100</v>
      </c>
      <c r="H858" s="514">
        <v>100</v>
      </c>
      <c r="I858" s="515">
        <v>20</v>
      </c>
    </row>
    <row r="859" spans="1:9" s="93" customFormat="1" ht="12.75" customHeight="1">
      <c r="A859" s="367">
        <v>851</v>
      </c>
      <c r="B859" s="512" t="s">
        <v>3659</v>
      </c>
      <c r="C859" s="512" t="s">
        <v>2641</v>
      </c>
      <c r="D859" s="512">
        <v>60701172869</v>
      </c>
      <c r="E859" s="513" t="s">
        <v>2350</v>
      </c>
      <c r="F859" s="367" t="s">
        <v>2351</v>
      </c>
      <c r="G859" s="514">
        <v>100</v>
      </c>
      <c r="H859" s="514">
        <v>100</v>
      </c>
      <c r="I859" s="515">
        <v>20</v>
      </c>
    </row>
    <row r="860" spans="1:9" s="93" customFormat="1" ht="12.75" customHeight="1">
      <c r="A860" s="367">
        <v>852</v>
      </c>
      <c r="B860" s="512" t="s">
        <v>2368</v>
      </c>
      <c r="C860" s="512" t="s">
        <v>3660</v>
      </c>
      <c r="D860" s="512">
        <v>21001025474</v>
      </c>
      <c r="E860" s="513" t="s">
        <v>2350</v>
      </c>
      <c r="F860" s="367" t="s">
        <v>2351</v>
      </c>
      <c r="G860" s="514">
        <v>100</v>
      </c>
      <c r="H860" s="514">
        <v>100</v>
      </c>
      <c r="I860" s="515">
        <v>20</v>
      </c>
    </row>
    <row r="861" spans="1:9" s="93" customFormat="1" ht="12.75" customHeight="1">
      <c r="A861" s="367">
        <v>853</v>
      </c>
      <c r="B861" s="512" t="s">
        <v>2826</v>
      </c>
      <c r="C861" s="512" t="s">
        <v>3661</v>
      </c>
      <c r="D861" s="512">
        <v>60001031270</v>
      </c>
      <c r="E861" s="513" t="s">
        <v>2350</v>
      </c>
      <c r="F861" s="367" t="s">
        <v>2351</v>
      </c>
      <c r="G861" s="514">
        <v>100</v>
      </c>
      <c r="H861" s="514">
        <v>100</v>
      </c>
      <c r="I861" s="515">
        <v>20</v>
      </c>
    </row>
    <row r="862" spans="1:9" s="93" customFormat="1" ht="12.75" customHeight="1">
      <c r="A862" s="367">
        <v>854</v>
      </c>
      <c r="B862" s="512" t="s">
        <v>2526</v>
      </c>
      <c r="C862" s="512" t="s">
        <v>2765</v>
      </c>
      <c r="D862" s="512">
        <v>62004026456</v>
      </c>
      <c r="E862" s="513" t="s">
        <v>2350</v>
      </c>
      <c r="F862" s="367" t="s">
        <v>2351</v>
      </c>
      <c r="G862" s="514">
        <v>100</v>
      </c>
      <c r="H862" s="514">
        <v>100</v>
      </c>
      <c r="I862" s="515">
        <v>20</v>
      </c>
    </row>
    <row r="863" spans="1:9" s="93" customFormat="1" ht="12.75" customHeight="1">
      <c r="A863" s="367">
        <v>855</v>
      </c>
      <c r="B863" s="512" t="s">
        <v>2739</v>
      </c>
      <c r="C863" s="512" t="s">
        <v>3662</v>
      </c>
      <c r="D863" s="512">
        <v>60002020023</v>
      </c>
      <c r="E863" s="513" t="s">
        <v>2350</v>
      </c>
      <c r="F863" s="367" t="s">
        <v>2351</v>
      </c>
      <c r="G863" s="514">
        <v>100</v>
      </c>
      <c r="H863" s="514">
        <v>100</v>
      </c>
      <c r="I863" s="515">
        <v>20</v>
      </c>
    </row>
    <row r="864" spans="1:9" s="93" customFormat="1" ht="12.75" customHeight="1">
      <c r="A864" s="367">
        <v>856</v>
      </c>
      <c r="B864" s="512" t="s">
        <v>835</v>
      </c>
      <c r="C864" s="512" t="s">
        <v>852</v>
      </c>
      <c r="D864" s="512">
        <v>60001143010</v>
      </c>
      <c r="E864" s="513" t="s">
        <v>2350</v>
      </c>
      <c r="F864" s="367" t="s">
        <v>2351</v>
      </c>
      <c r="G864" s="514">
        <v>100</v>
      </c>
      <c r="H864" s="514">
        <v>100</v>
      </c>
      <c r="I864" s="515">
        <v>20</v>
      </c>
    </row>
    <row r="865" spans="1:9" s="93" customFormat="1" ht="12.75" customHeight="1">
      <c r="A865" s="367">
        <v>857</v>
      </c>
      <c r="B865" s="512" t="s">
        <v>3648</v>
      </c>
      <c r="C865" s="512" t="s">
        <v>3663</v>
      </c>
      <c r="D865" s="512">
        <v>60001037359</v>
      </c>
      <c r="E865" s="513" t="s">
        <v>2350</v>
      </c>
      <c r="F865" s="367" t="s">
        <v>2351</v>
      </c>
      <c r="G865" s="514">
        <v>100</v>
      </c>
      <c r="H865" s="514">
        <v>100</v>
      </c>
      <c r="I865" s="515">
        <v>20</v>
      </c>
    </row>
    <row r="866" spans="1:9" s="93" customFormat="1" ht="12.75" customHeight="1">
      <c r="A866" s="367">
        <v>858</v>
      </c>
      <c r="B866" s="512" t="s">
        <v>513</v>
      </c>
      <c r="C866" s="512" t="s">
        <v>3664</v>
      </c>
      <c r="D866" s="512">
        <v>60001148017</v>
      </c>
      <c r="E866" s="513" t="s">
        <v>2350</v>
      </c>
      <c r="F866" s="367" t="s">
        <v>2351</v>
      </c>
      <c r="G866" s="514">
        <v>100</v>
      </c>
      <c r="H866" s="514">
        <v>100</v>
      </c>
      <c r="I866" s="515">
        <v>20</v>
      </c>
    </row>
    <row r="867" spans="1:9" s="93" customFormat="1" ht="12.75" customHeight="1">
      <c r="A867" s="367">
        <v>859</v>
      </c>
      <c r="B867" s="512" t="s">
        <v>2618</v>
      </c>
      <c r="C867" s="512" t="s">
        <v>3665</v>
      </c>
      <c r="D867" s="512">
        <v>60001151237</v>
      </c>
      <c r="E867" s="513" t="s">
        <v>2350</v>
      </c>
      <c r="F867" s="367" t="s">
        <v>2351</v>
      </c>
      <c r="G867" s="514">
        <v>100</v>
      </c>
      <c r="H867" s="514">
        <v>100</v>
      </c>
      <c r="I867" s="515">
        <v>20</v>
      </c>
    </row>
    <row r="868" spans="1:9" s="93" customFormat="1" ht="12.75" customHeight="1">
      <c r="A868" s="367">
        <v>860</v>
      </c>
      <c r="B868" s="512" t="s">
        <v>3666</v>
      </c>
      <c r="C868" s="512" t="s">
        <v>3217</v>
      </c>
      <c r="D868" s="512">
        <v>60001146621</v>
      </c>
      <c r="E868" s="513" t="s">
        <v>2350</v>
      </c>
      <c r="F868" s="367" t="s">
        <v>2351</v>
      </c>
      <c r="G868" s="514">
        <v>100</v>
      </c>
      <c r="H868" s="514">
        <v>100</v>
      </c>
      <c r="I868" s="515">
        <v>20</v>
      </c>
    </row>
    <row r="869" spans="1:9" s="93" customFormat="1" ht="12.75" customHeight="1">
      <c r="A869" s="367">
        <v>861</v>
      </c>
      <c r="B869" s="512" t="s">
        <v>858</v>
      </c>
      <c r="C869" s="512" t="s">
        <v>3667</v>
      </c>
      <c r="D869" s="512">
        <v>60001068796</v>
      </c>
      <c r="E869" s="513" t="s">
        <v>2350</v>
      </c>
      <c r="F869" s="367" t="s">
        <v>2351</v>
      </c>
      <c r="G869" s="514">
        <v>100</v>
      </c>
      <c r="H869" s="514">
        <v>100</v>
      </c>
      <c r="I869" s="515">
        <v>20</v>
      </c>
    </row>
    <row r="870" spans="1:9" s="93" customFormat="1" ht="12.75" customHeight="1">
      <c r="A870" s="367">
        <v>862</v>
      </c>
      <c r="B870" s="512" t="s">
        <v>2630</v>
      </c>
      <c r="C870" s="512" t="s">
        <v>2376</v>
      </c>
      <c r="D870" s="512">
        <v>60001037257</v>
      </c>
      <c r="E870" s="513" t="s">
        <v>2350</v>
      </c>
      <c r="F870" s="367" t="s">
        <v>2351</v>
      </c>
      <c r="G870" s="514">
        <v>100</v>
      </c>
      <c r="H870" s="514">
        <v>100</v>
      </c>
      <c r="I870" s="515">
        <v>20</v>
      </c>
    </row>
    <row r="871" spans="1:9" s="93" customFormat="1" ht="12.75" customHeight="1">
      <c r="A871" s="367">
        <v>863</v>
      </c>
      <c r="B871" s="512" t="s">
        <v>2817</v>
      </c>
      <c r="C871" s="512" t="s">
        <v>3668</v>
      </c>
      <c r="D871" s="512">
        <v>17001004320</v>
      </c>
      <c r="E871" s="513" t="s">
        <v>2350</v>
      </c>
      <c r="F871" s="367" t="s">
        <v>2351</v>
      </c>
      <c r="G871" s="514">
        <v>100</v>
      </c>
      <c r="H871" s="514">
        <v>100</v>
      </c>
      <c r="I871" s="515">
        <v>20</v>
      </c>
    </row>
    <row r="872" spans="1:9" s="93" customFormat="1" ht="12.75" customHeight="1">
      <c r="A872" s="367">
        <v>864</v>
      </c>
      <c r="B872" s="512" t="s">
        <v>3669</v>
      </c>
      <c r="C872" s="512" t="s">
        <v>3670</v>
      </c>
      <c r="D872" s="512">
        <v>60001149700</v>
      </c>
      <c r="E872" s="513" t="s">
        <v>2350</v>
      </c>
      <c r="F872" s="367" t="s">
        <v>2351</v>
      </c>
      <c r="G872" s="514">
        <v>100</v>
      </c>
      <c r="H872" s="514">
        <v>100</v>
      </c>
      <c r="I872" s="515">
        <v>20</v>
      </c>
    </row>
    <row r="873" spans="1:9" s="93" customFormat="1" ht="12.75" customHeight="1">
      <c r="A873" s="367">
        <v>865</v>
      </c>
      <c r="B873" s="512" t="s">
        <v>887</v>
      </c>
      <c r="C873" s="512" t="s">
        <v>3671</v>
      </c>
      <c r="D873" s="512">
        <v>60001151371</v>
      </c>
      <c r="E873" s="513" t="s">
        <v>2350</v>
      </c>
      <c r="F873" s="367" t="s">
        <v>2351</v>
      </c>
      <c r="G873" s="514">
        <v>100</v>
      </c>
      <c r="H873" s="514">
        <v>100</v>
      </c>
      <c r="I873" s="515">
        <v>20</v>
      </c>
    </row>
    <row r="874" spans="1:9" s="93" customFormat="1" ht="12.75" customHeight="1">
      <c r="A874" s="367">
        <v>866</v>
      </c>
      <c r="B874" s="512" t="s">
        <v>3400</v>
      </c>
      <c r="C874" s="512" t="s">
        <v>3672</v>
      </c>
      <c r="D874" s="512">
        <v>60001142503</v>
      </c>
      <c r="E874" s="513" t="s">
        <v>2350</v>
      </c>
      <c r="F874" s="367" t="s">
        <v>2351</v>
      </c>
      <c r="G874" s="514">
        <v>100</v>
      </c>
      <c r="H874" s="514">
        <v>100</v>
      </c>
      <c r="I874" s="515">
        <v>20</v>
      </c>
    </row>
    <row r="875" spans="1:9" s="93" customFormat="1" ht="12.75" customHeight="1">
      <c r="A875" s="367">
        <v>867</v>
      </c>
      <c r="B875" s="512" t="s">
        <v>2390</v>
      </c>
      <c r="C875" s="512" t="s">
        <v>3673</v>
      </c>
      <c r="D875" s="512">
        <v>60001113956</v>
      </c>
      <c r="E875" s="513" t="s">
        <v>2350</v>
      </c>
      <c r="F875" s="367" t="s">
        <v>2351</v>
      </c>
      <c r="G875" s="514">
        <v>100</v>
      </c>
      <c r="H875" s="514">
        <v>100</v>
      </c>
      <c r="I875" s="515">
        <v>20</v>
      </c>
    </row>
    <row r="876" spans="1:9" s="93" customFormat="1" ht="12.75" customHeight="1">
      <c r="A876" s="367">
        <v>868</v>
      </c>
      <c r="B876" s="512" t="s">
        <v>2791</v>
      </c>
      <c r="C876" s="512" t="s">
        <v>3674</v>
      </c>
      <c r="D876" s="512">
        <v>60001010801</v>
      </c>
      <c r="E876" s="513" t="s">
        <v>2350</v>
      </c>
      <c r="F876" s="367" t="s">
        <v>2351</v>
      </c>
      <c r="G876" s="514">
        <v>100</v>
      </c>
      <c r="H876" s="514">
        <v>100</v>
      </c>
      <c r="I876" s="515">
        <v>20</v>
      </c>
    </row>
    <row r="877" spans="1:9" s="93" customFormat="1" ht="12.75" customHeight="1">
      <c r="A877" s="367">
        <v>869</v>
      </c>
      <c r="B877" s="512" t="s">
        <v>671</v>
      </c>
      <c r="C877" s="512" t="s">
        <v>3675</v>
      </c>
      <c r="D877" s="512">
        <v>60002004337</v>
      </c>
      <c r="E877" s="513" t="s">
        <v>2350</v>
      </c>
      <c r="F877" s="367" t="s">
        <v>2351</v>
      </c>
      <c r="G877" s="514">
        <v>100</v>
      </c>
      <c r="H877" s="514">
        <v>100</v>
      </c>
      <c r="I877" s="515">
        <v>20</v>
      </c>
    </row>
    <row r="878" spans="1:9" s="93" customFormat="1" ht="12.75" customHeight="1">
      <c r="A878" s="367">
        <v>870</v>
      </c>
      <c r="B878" s="512" t="s">
        <v>884</v>
      </c>
      <c r="C878" s="512" t="s">
        <v>3676</v>
      </c>
      <c r="D878" s="512">
        <v>60001031003</v>
      </c>
      <c r="E878" s="513" t="s">
        <v>2350</v>
      </c>
      <c r="F878" s="367" t="s">
        <v>2351</v>
      </c>
      <c r="G878" s="514">
        <v>100</v>
      </c>
      <c r="H878" s="514">
        <v>100</v>
      </c>
      <c r="I878" s="515">
        <v>20</v>
      </c>
    </row>
    <row r="879" spans="1:9" s="93" customFormat="1" ht="12.75" customHeight="1">
      <c r="A879" s="367">
        <v>871</v>
      </c>
      <c r="B879" s="512" t="s">
        <v>2712</v>
      </c>
      <c r="C879" s="512" t="s">
        <v>3677</v>
      </c>
      <c r="D879" s="512">
        <v>60002003672</v>
      </c>
      <c r="E879" s="513" t="s">
        <v>2350</v>
      </c>
      <c r="F879" s="367" t="s">
        <v>2351</v>
      </c>
      <c r="G879" s="514">
        <v>100</v>
      </c>
      <c r="H879" s="514">
        <v>100</v>
      </c>
      <c r="I879" s="515">
        <v>20</v>
      </c>
    </row>
    <row r="880" spans="1:9" s="93" customFormat="1" ht="12.75" customHeight="1">
      <c r="A880" s="367">
        <v>872</v>
      </c>
      <c r="B880" s="512" t="s">
        <v>2395</v>
      </c>
      <c r="C880" s="512" t="s">
        <v>3678</v>
      </c>
      <c r="D880" s="512">
        <v>60001094125</v>
      </c>
      <c r="E880" s="513" t="s">
        <v>2350</v>
      </c>
      <c r="F880" s="367" t="s">
        <v>2351</v>
      </c>
      <c r="G880" s="514">
        <v>100</v>
      </c>
      <c r="H880" s="514">
        <v>100</v>
      </c>
      <c r="I880" s="515">
        <v>20</v>
      </c>
    </row>
    <row r="881" spans="1:9" s="93" customFormat="1" ht="12.75" customHeight="1">
      <c r="A881" s="367">
        <v>873</v>
      </c>
      <c r="B881" s="512" t="s">
        <v>2446</v>
      </c>
      <c r="C881" s="512" t="s">
        <v>3679</v>
      </c>
      <c r="D881" s="512">
        <v>21001009259</v>
      </c>
      <c r="E881" s="513" t="s">
        <v>2350</v>
      </c>
      <c r="F881" s="367" t="s">
        <v>2351</v>
      </c>
      <c r="G881" s="514">
        <v>100</v>
      </c>
      <c r="H881" s="514">
        <v>100</v>
      </c>
      <c r="I881" s="515">
        <v>20</v>
      </c>
    </row>
    <row r="882" spans="1:9" s="93" customFormat="1" ht="12.75" customHeight="1">
      <c r="A882" s="367">
        <v>874</v>
      </c>
      <c r="B882" s="512" t="s">
        <v>2526</v>
      </c>
      <c r="C882" s="512" t="s">
        <v>607</v>
      </c>
      <c r="D882" s="512">
        <v>60001146169</v>
      </c>
      <c r="E882" s="513" t="s">
        <v>2350</v>
      </c>
      <c r="F882" s="367" t="s">
        <v>2351</v>
      </c>
      <c r="G882" s="514">
        <v>100</v>
      </c>
      <c r="H882" s="514">
        <v>100</v>
      </c>
      <c r="I882" s="515">
        <v>20</v>
      </c>
    </row>
    <row r="883" spans="1:9" s="93" customFormat="1" ht="12.75" customHeight="1">
      <c r="A883" s="367">
        <v>875</v>
      </c>
      <c r="B883" s="512" t="s">
        <v>3680</v>
      </c>
      <c r="C883" s="512" t="s">
        <v>3481</v>
      </c>
      <c r="D883" s="512">
        <v>60001048836</v>
      </c>
      <c r="E883" s="513" t="s">
        <v>2350</v>
      </c>
      <c r="F883" s="367" t="s">
        <v>2351</v>
      </c>
      <c r="G883" s="514">
        <v>100</v>
      </c>
      <c r="H883" s="514">
        <v>100</v>
      </c>
      <c r="I883" s="515">
        <v>20</v>
      </c>
    </row>
    <row r="884" spans="1:9" s="93" customFormat="1" ht="12.75" customHeight="1">
      <c r="A884" s="367">
        <v>876</v>
      </c>
      <c r="B884" s="512" t="s">
        <v>2395</v>
      </c>
      <c r="C884" s="512" t="s">
        <v>3681</v>
      </c>
      <c r="D884" s="512">
        <v>37001048710</v>
      </c>
      <c r="E884" s="513" t="s">
        <v>2350</v>
      </c>
      <c r="F884" s="367" t="s">
        <v>2351</v>
      </c>
      <c r="G884" s="514">
        <v>100</v>
      </c>
      <c r="H884" s="514">
        <v>100</v>
      </c>
      <c r="I884" s="515">
        <v>20</v>
      </c>
    </row>
    <row r="885" spans="1:9" s="93" customFormat="1" ht="12.75" customHeight="1">
      <c r="A885" s="367">
        <v>877</v>
      </c>
      <c r="B885" s="512" t="s">
        <v>3682</v>
      </c>
      <c r="C885" s="512" t="s">
        <v>3683</v>
      </c>
      <c r="D885" s="512">
        <v>60002009205</v>
      </c>
      <c r="E885" s="513" t="s">
        <v>2350</v>
      </c>
      <c r="F885" s="367" t="s">
        <v>2351</v>
      </c>
      <c r="G885" s="514">
        <v>100</v>
      </c>
      <c r="H885" s="514">
        <v>100</v>
      </c>
      <c r="I885" s="515">
        <v>20</v>
      </c>
    </row>
    <row r="886" spans="1:9" s="93" customFormat="1" ht="12.75" customHeight="1">
      <c r="A886" s="367">
        <v>878</v>
      </c>
      <c r="B886" s="512" t="s">
        <v>671</v>
      </c>
      <c r="C886" s="512" t="s">
        <v>3684</v>
      </c>
      <c r="D886" s="512">
        <v>60001137529</v>
      </c>
      <c r="E886" s="513" t="s">
        <v>2350</v>
      </c>
      <c r="F886" s="367" t="s">
        <v>2351</v>
      </c>
      <c r="G886" s="514">
        <v>100</v>
      </c>
      <c r="H886" s="514">
        <v>100</v>
      </c>
      <c r="I886" s="515">
        <v>20</v>
      </c>
    </row>
    <row r="887" spans="1:9" s="93" customFormat="1" ht="12.75" customHeight="1">
      <c r="A887" s="367">
        <v>879</v>
      </c>
      <c r="B887" s="512" t="s">
        <v>837</v>
      </c>
      <c r="C887" s="512" t="s">
        <v>2574</v>
      </c>
      <c r="D887" s="512">
        <v>60001104450</v>
      </c>
      <c r="E887" s="513" t="s">
        <v>2350</v>
      </c>
      <c r="F887" s="367" t="s">
        <v>2351</v>
      </c>
      <c r="G887" s="514">
        <v>100</v>
      </c>
      <c r="H887" s="514">
        <v>100</v>
      </c>
      <c r="I887" s="515">
        <v>20</v>
      </c>
    </row>
    <row r="888" spans="1:9" s="93" customFormat="1" ht="12.75" customHeight="1">
      <c r="A888" s="367">
        <v>880</v>
      </c>
      <c r="B888" s="512" t="s">
        <v>2517</v>
      </c>
      <c r="C888" s="512" t="s">
        <v>3685</v>
      </c>
      <c r="D888" s="512">
        <v>60001080151</v>
      </c>
      <c r="E888" s="513" t="s">
        <v>2350</v>
      </c>
      <c r="F888" s="367" t="s">
        <v>2351</v>
      </c>
      <c r="G888" s="514">
        <v>100</v>
      </c>
      <c r="H888" s="514">
        <v>100</v>
      </c>
      <c r="I888" s="515">
        <v>20</v>
      </c>
    </row>
    <row r="889" spans="1:9" s="93" customFormat="1" ht="12.75" customHeight="1">
      <c r="A889" s="367">
        <v>881</v>
      </c>
      <c r="B889" s="512" t="s">
        <v>2526</v>
      </c>
      <c r="C889" s="512" t="s">
        <v>2583</v>
      </c>
      <c r="D889" s="512">
        <v>60001134200</v>
      </c>
      <c r="E889" s="513" t="s">
        <v>2350</v>
      </c>
      <c r="F889" s="367" t="s">
        <v>2351</v>
      </c>
      <c r="G889" s="514">
        <v>100</v>
      </c>
      <c r="H889" s="514">
        <v>100</v>
      </c>
      <c r="I889" s="515">
        <v>20</v>
      </c>
    </row>
    <row r="890" spans="1:9" s="93" customFormat="1" ht="12.75" customHeight="1">
      <c r="A890" s="367">
        <v>882</v>
      </c>
      <c r="B890" s="512" t="s">
        <v>2692</v>
      </c>
      <c r="C890" s="512" t="s">
        <v>3686</v>
      </c>
      <c r="D890" s="512">
        <v>60001079507</v>
      </c>
      <c r="E890" s="513" t="s">
        <v>2350</v>
      </c>
      <c r="F890" s="367" t="s">
        <v>2351</v>
      </c>
      <c r="G890" s="514">
        <v>100</v>
      </c>
      <c r="H890" s="514">
        <v>100</v>
      </c>
      <c r="I890" s="515">
        <v>20</v>
      </c>
    </row>
    <row r="891" spans="1:9" s="93" customFormat="1" ht="12.75" customHeight="1">
      <c r="A891" s="367">
        <v>883</v>
      </c>
      <c r="B891" s="512" t="s">
        <v>3520</v>
      </c>
      <c r="C891" s="512" t="s">
        <v>3687</v>
      </c>
      <c r="D891" s="512">
        <v>62005025723</v>
      </c>
      <c r="E891" s="513" t="s">
        <v>2350</v>
      </c>
      <c r="F891" s="367" t="s">
        <v>2351</v>
      </c>
      <c r="G891" s="514">
        <v>100</v>
      </c>
      <c r="H891" s="514">
        <v>100</v>
      </c>
      <c r="I891" s="515">
        <v>20</v>
      </c>
    </row>
    <row r="892" spans="1:9" s="93" customFormat="1" ht="12.75" customHeight="1">
      <c r="A892" s="367">
        <v>884</v>
      </c>
      <c r="B892" s="512" t="s">
        <v>513</v>
      </c>
      <c r="C892" s="512" t="s">
        <v>2633</v>
      </c>
      <c r="D892" s="512">
        <v>60001159637</v>
      </c>
      <c r="E892" s="513" t="s">
        <v>2350</v>
      </c>
      <c r="F892" s="367" t="s">
        <v>2351</v>
      </c>
      <c r="G892" s="514">
        <v>100</v>
      </c>
      <c r="H892" s="514">
        <v>100</v>
      </c>
      <c r="I892" s="515">
        <v>20</v>
      </c>
    </row>
    <row r="893" spans="1:9" s="93" customFormat="1" ht="12.75" customHeight="1">
      <c r="A893" s="367">
        <v>885</v>
      </c>
      <c r="B893" s="512" t="s">
        <v>513</v>
      </c>
      <c r="C893" s="512" t="s">
        <v>2548</v>
      </c>
      <c r="D893" s="512">
        <v>60001076609</v>
      </c>
      <c r="E893" s="513" t="s">
        <v>2350</v>
      </c>
      <c r="F893" s="367" t="s">
        <v>2351</v>
      </c>
      <c r="G893" s="514">
        <v>100</v>
      </c>
      <c r="H893" s="514">
        <v>100</v>
      </c>
      <c r="I893" s="515">
        <v>20</v>
      </c>
    </row>
    <row r="894" spans="1:9" s="93" customFormat="1" ht="12.75" customHeight="1">
      <c r="A894" s="367">
        <v>886</v>
      </c>
      <c r="B894" s="512" t="s">
        <v>849</v>
      </c>
      <c r="C894" s="512" t="s">
        <v>3688</v>
      </c>
      <c r="D894" s="512">
        <v>60650004340</v>
      </c>
      <c r="E894" s="513" t="s">
        <v>2350</v>
      </c>
      <c r="F894" s="367" t="s">
        <v>2351</v>
      </c>
      <c r="G894" s="514">
        <v>100</v>
      </c>
      <c r="H894" s="514">
        <v>100</v>
      </c>
      <c r="I894" s="515">
        <v>20</v>
      </c>
    </row>
    <row r="895" spans="1:9" s="93" customFormat="1" ht="12.75" customHeight="1">
      <c r="A895" s="367">
        <v>887</v>
      </c>
      <c r="B895" s="512" t="s">
        <v>2630</v>
      </c>
      <c r="C895" s="512" t="s">
        <v>3689</v>
      </c>
      <c r="D895" s="512">
        <v>60001034833</v>
      </c>
      <c r="E895" s="513" t="s">
        <v>2350</v>
      </c>
      <c r="F895" s="367" t="s">
        <v>2351</v>
      </c>
      <c r="G895" s="514">
        <v>100</v>
      </c>
      <c r="H895" s="514">
        <v>100</v>
      </c>
      <c r="I895" s="515">
        <v>20</v>
      </c>
    </row>
    <row r="896" spans="1:9" s="93" customFormat="1" ht="12.75" customHeight="1">
      <c r="A896" s="367">
        <v>888</v>
      </c>
      <c r="B896" s="512" t="s">
        <v>2461</v>
      </c>
      <c r="C896" s="512" t="s">
        <v>3690</v>
      </c>
      <c r="D896" s="512">
        <v>60001147733</v>
      </c>
      <c r="E896" s="513" t="s">
        <v>2350</v>
      </c>
      <c r="F896" s="367" t="s">
        <v>2351</v>
      </c>
      <c r="G896" s="514">
        <v>100</v>
      </c>
      <c r="H896" s="514">
        <v>100</v>
      </c>
      <c r="I896" s="515">
        <v>20</v>
      </c>
    </row>
    <row r="897" spans="1:9" s="93" customFormat="1" ht="12.75" customHeight="1">
      <c r="A897" s="367">
        <v>889</v>
      </c>
      <c r="B897" s="512" t="s">
        <v>676</v>
      </c>
      <c r="C897" s="512" t="s">
        <v>3691</v>
      </c>
      <c r="D897" s="512">
        <v>60003005082</v>
      </c>
      <c r="E897" s="513" t="s">
        <v>2350</v>
      </c>
      <c r="F897" s="367" t="s">
        <v>2351</v>
      </c>
      <c r="G897" s="514">
        <v>100</v>
      </c>
      <c r="H897" s="514">
        <v>100</v>
      </c>
      <c r="I897" s="515">
        <v>20</v>
      </c>
    </row>
    <row r="898" spans="1:9" s="93" customFormat="1" ht="12.75" customHeight="1">
      <c r="A898" s="367">
        <v>890</v>
      </c>
      <c r="B898" s="512" t="s">
        <v>3024</v>
      </c>
      <c r="C898" s="512" t="s">
        <v>2512</v>
      </c>
      <c r="D898" s="516" t="s">
        <v>3692</v>
      </c>
      <c r="E898" s="513" t="s">
        <v>2350</v>
      </c>
      <c r="F898" s="367" t="s">
        <v>2351</v>
      </c>
      <c r="G898" s="514">
        <v>100</v>
      </c>
      <c r="H898" s="514">
        <v>100</v>
      </c>
      <c r="I898" s="515">
        <v>20</v>
      </c>
    </row>
    <row r="899" spans="1:9" s="93" customFormat="1" ht="12.75" customHeight="1">
      <c r="A899" s="367">
        <v>891</v>
      </c>
      <c r="B899" s="512" t="s">
        <v>2669</v>
      </c>
      <c r="C899" s="512" t="s">
        <v>3693</v>
      </c>
      <c r="D899" s="512">
        <v>60001142348</v>
      </c>
      <c r="E899" s="513" t="s">
        <v>2350</v>
      </c>
      <c r="F899" s="367" t="s">
        <v>2351</v>
      </c>
      <c r="G899" s="514">
        <v>100</v>
      </c>
      <c r="H899" s="514">
        <v>100</v>
      </c>
      <c r="I899" s="515">
        <v>20</v>
      </c>
    </row>
    <row r="900" spans="1:9" s="93" customFormat="1" ht="12.75" customHeight="1">
      <c r="A900" s="367">
        <v>892</v>
      </c>
      <c r="B900" s="512" t="s">
        <v>606</v>
      </c>
      <c r="C900" s="512" t="s">
        <v>588</v>
      </c>
      <c r="D900" s="512">
        <v>60001071250</v>
      </c>
      <c r="E900" s="513" t="s">
        <v>2350</v>
      </c>
      <c r="F900" s="367" t="s">
        <v>2351</v>
      </c>
      <c r="G900" s="514">
        <v>100</v>
      </c>
      <c r="H900" s="514">
        <v>100</v>
      </c>
      <c r="I900" s="515">
        <v>20</v>
      </c>
    </row>
    <row r="901" spans="1:9" s="93" customFormat="1" ht="12.75" customHeight="1">
      <c r="A901" s="367">
        <v>893</v>
      </c>
      <c r="B901" s="512" t="s">
        <v>2395</v>
      </c>
      <c r="C901" s="512" t="s">
        <v>3683</v>
      </c>
      <c r="D901" s="512">
        <v>60001035686</v>
      </c>
      <c r="E901" s="513" t="s">
        <v>2350</v>
      </c>
      <c r="F901" s="367" t="s">
        <v>2351</v>
      </c>
      <c r="G901" s="514">
        <v>100</v>
      </c>
      <c r="H901" s="514">
        <v>100</v>
      </c>
      <c r="I901" s="515">
        <v>20</v>
      </c>
    </row>
    <row r="902" spans="1:9" s="93" customFormat="1" ht="12.75" customHeight="1">
      <c r="A902" s="367">
        <v>894</v>
      </c>
      <c r="B902" s="512" t="s">
        <v>3694</v>
      </c>
      <c r="C902" s="512" t="s">
        <v>3695</v>
      </c>
      <c r="D902" s="512">
        <v>60001157853</v>
      </c>
      <c r="E902" s="513" t="s">
        <v>2350</v>
      </c>
      <c r="F902" s="367" t="s">
        <v>2351</v>
      </c>
      <c r="G902" s="514">
        <v>100</v>
      </c>
      <c r="H902" s="514">
        <v>100</v>
      </c>
      <c r="I902" s="515">
        <v>20</v>
      </c>
    </row>
    <row r="903" spans="1:9" s="93" customFormat="1" ht="12.75" customHeight="1">
      <c r="A903" s="367">
        <v>895</v>
      </c>
      <c r="B903" s="512" t="s">
        <v>2526</v>
      </c>
      <c r="C903" s="512" t="s">
        <v>3696</v>
      </c>
      <c r="D903" s="512">
        <v>60001149197</v>
      </c>
      <c r="E903" s="513" t="s">
        <v>2350</v>
      </c>
      <c r="F903" s="367" t="s">
        <v>2351</v>
      </c>
      <c r="G903" s="514">
        <v>100</v>
      </c>
      <c r="H903" s="514">
        <v>100</v>
      </c>
      <c r="I903" s="515">
        <v>20</v>
      </c>
    </row>
    <row r="904" spans="1:9" s="93" customFormat="1" ht="12.75" customHeight="1">
      <c r="A904" s="367">
        <v>896</v>
      </c>
      <c r="B904" s="512" t="s">
        <v>3697</v>
      </c>
      <c r="C904" s="512" t="s">
        <v>3698</v>
      </c>
      <c r="D904" s="512">
        <v>60001140300</v>
      </c>
      <c r="E904" s="513" t="s">
        <v>2350</v>
      </c>
      <c r="F904" s="367" t="s">
        <v>2351</v>
      </c>
      <c r="G904" s="514">
        <v>100</v>
      </c>
      <c r="H904" s="514">
        <v>100</v>
      </c>
      <c r="I904" s="515">
        <v>20</v>
      </c>
    </row>
    <row r="905" spans="1:9" s="93" customFormat="1" ht="12.75" customHeight="1">
      <c r="A905" s="367">
        <v>897</v>
      </c>
      <c r="B905" s="512" t="s">
        <v>2618</v>
      </c>
      <c r="C905" s="512" t="s">
        <v>3699</v>
      </c>
      <c r="D905" s="512">
        <v>62001045588</v>
      </c>
      <c r="E905" s="513" t="s">
        <v>2350</v>
      </c>
      <c r="F905" s="367" t="s">
        <v>2351</v>
      </c>
      <c r="G905" s="514">
        <v>100</v>
      </c>
      <c r="H905" s="514">
        <v>100</v>
      </c>
      <c r="I905" s="515">
        <v>20</v>
      </c>
    </row>
    <row r="906" spans="1:9" s="93" customFormat="1" ht="12.75" customHeight="1">
      <c r="A906" s="367">
        <v>898</v>
      </c>
      <c r="B906" s="512" t="s">
        <v>2355</v>
      </c>
      <c r="C906" s="512" t="s">
        <v>3699</v>
      </c>
      <c r="D906" s="512">
        <v>62002004940</v>
      </c>
      <c r="E906" s="513" t="s">
        <v>2350</v>
      </c>
      <c r="F906" s="367" t="s">
        <v>2351</v>
      </c>
      <c r="G906" s="514">
        <v>100</v>
      </c>
      <c r="H906" s="514">
        <v>100</v>
      </c>
      <c r="I906" s="515">
        <v>20</v>
      </c>
    </row>
    <row r="907" spans="1:9" s="93" customFormat="1" ht="12.75" customHeight="1">
      <c r="A907" s="367">
        <v>899</v>
      </c>
      <c r="B907" s="512" t="s">
        <v>2490</v>
      </c>
      <c r="C907" s="512" t="s">
        <v>3663</v>
      </c>
      <c r="D907" s="512">
        <v>27001006392</v>
      </c>
      <c r="E907" s="513" t="s">
        <v>2350</v>
      </c>
      <c r="F907" s="367" t="s">
        <v>2351</v>
      </c>
      <c r="G907" s="514">
        <v>100</v>
      </c>
      <c r="H907" s="514">
        <v>100</v>
      </c>
      <c r="I907" s="515">
        <v>20</v>
      </c>
    </row>
    <row r="908" spans="1:9" s="93" customFormat="1" ht="12.75" customHeight="1">
      <c r="A908" s="367">
        <v>900</v>
      </c>
      <c r="B908" s="512" t="s">
        <v>2395</v>
      </c>
      <c r="C908" s="512" t="s">
        <v>866</v>
      </c>
      <c r="D908" s="512">
        <v>37001026057</v>
      </c>
      <c r="E908" s="513" t="s">
        <v>2350</v>
      </c>
      <c r="F908" s="367" t="s">
        <v>2351</v>
      </c>
      <c r="G908" s="514">
        <v>100</v>
      </c>
      <c r="H908" s="514">
        <v>100</v>
      </c>
      <c r="I908" s="515">
        <v>20</v>
      </c>
    </row>
    <row r="909" spans="1:9" s="93" customFormat="1" ht="12.75" customHeight="1">
      <c r="A909" s="367">
        <v>901</v>
      </c>
      <c r="B909" s="512" t="s">
        <v>676</v>
      </c>
      <c r="C909" s="512" t="s">
        <v>2774</v>
      </c>
      <c r="D909" s="512">
        <v>60001139477</v>
      </c>
      <c r="E909" s="513" t="s">
        <v>2350</v>
      </c>
      <c r="F909" s="367" t="s">
        <v>2351</v>
      </c>
      <c r="G909" s="514">
        <v>100</v>
      </c>
      <c r="H909" s="514">
        <v>100</v>
      </c>
      <c r="I909" s="515">
        <v>20</v>
      </c>
    </row>
    <row r="910" spans="1:9" s="93" customFormat="1" ht="12.75" customHeight="1">
      <c r="A910" s="367">
        <v>902</v>
      </c>
      <c r="B910" s="512" t="s">
        <v>3700</v>
      </c>
      <c r="C910" s="512" t="s">
        <v>3701</v>
      </c>
      <c r="D910" s="512">
        <v>60001153117</v>
      </c>
      <c r="E910" s="513" t="s">
        <v>2350</v>
      </c>
      <c r="F910" s="367" t="s">
        <v>2351</v>
      </c>
      <c r="G910" s="514">
        <v>100</v>
      </c>
      <c r="H910" s="514">
        <v>100</v>
      </c>
      <c r="I910" s="515">
        <v>20</v>
      </c>
    </row>
    <row r="911" spans="1:9" s="93" customFormat="1" ht="12.75" customHeight="1">
      <c r="A911" s="367">
        <v>903</v>
      </c>
      <c r="B911" s="512" t="s">
        <v>2647</v>
      </c>
      <c r="C911" s="512" t="s">
        <v>3702</v>
      </c>
      <c r="D911" s="512">
        <v>60001157425</v>
      </c>
      <c r="E911" s="513" t="s">
        <v>2350</v>
      </c>
      <c r="F911" s="367" t="s">
        <v>2351</v>
      </c>
      <c r="G911" s="514">
        <v>100</v>
      </c>
      <c r="H911" s="514">
        <v>100</v>
      </c>
      <c r="I911" s="515">
        <v>20</v>
      </c>
    </row>
    <row r="912" spans="1:9" s="93" customFormat="1" ht="12.75" customHeight="1">
      <c r="A912" s="367">
        <v>904</v>
      </c>
      <c r="B912" s="512" t="s">
        <v>2509</v>
      </c>
      <c r="C912" s="512" t="s">
        <v>2915</v>
      </c>
      <c r="D912" s="512">
        <v>60001156485</v>
      </c>
      <c r="E912" s="513" t="s">
        <v>2350</v>
      </c>
      <c r="F912" s="367" t="s">
        <v>2351</v>
      </c>
      <c r="G912" s="514">
        <v>100</v>
      </c>
      <c r="H912" s="514">
        <v>100</v>
      </c>
      <c r="I912" s="515">
        <v>20</v>
      </c>
    </row>
    <row r="913" spans="1:9" s="93" customFormat="1" ht="12.75" customHeight="1">
      <c r="A913" s="367">
        <v>905</v>
      </c>
      <c r="B913" s="512" t="s">
        <v>2461</v>
      </c>
      <c r="C913" s="512" t="s">
        <v>3703</v>
      </c>
      <c r="D913" s="512">
        <v>60001154341</v>
      </c>
      <c r="E913" s="513" t="s">
        <v>2350</v>
      </c>
      <c r="F913" s="367" t="s">
        <v>2351</v>
      </c>
      <c r="G913" s="514">
        <v>100</v>
      </c>
      <c r="H913" s="514">
        <v>100</v>
      </c>
      <c r="I913" s="515">
        <v>20</v>
      </c>
    </row>
    <row r="914" spans="1:9" s="93" customFormat="1" ht="12.75" customHeight="1">
      <c r="A914" s="367">
        <v>906</v>
      </c>
      <c r="B914" s="512" t="s">
        <v>2714</v>
      </c>
      <c r="C914" s="512" t="s">
        <v>3704</v>
      </c>
      <c r="D914" s="512">
        <v>60001087463</v>
      </c>
      <c r="E914" s="513" t="s">
        <v>2350</v>
      </c>
      <c r="F914" s="367" t="s">
        <v>2351</v>
      </c>
      <c r="G914" s="514">
        <v>100</v>
      </c>
      <c r="H914" s="514">
        <v>100</v>
      </c>
      <c r="I914" s="515">
        <v>20</v>
      </c>
    </row>
    <row r="915" spans="1:9" s="93" customFormat="1" ht="12.75" customHeight="1">
      <c r="A915" s="367">
        <v>907</v>
      </c>
      <c r="B915" s="512" t="s">
        <v>513</v>
      </c>
      <c r="C915" s="512" t="s">
        <v>3705</v>
      </c>
      <c r="D915" s="512">
        <v>60001157317</v>
      </c>
      <c r="E915" s="513" t="s">
        <v>2350</v>
      </c>
      <c r="F915" s="367" t="s">
        <v>2351</v>
      </c>
      <c r="G915" s="514">
        <v>100</v>
      </c>
      <c r="H915" s="514">
        <v>100</v>
      </c>
      <c r="I915" s="515">
        <v>20</v>
      </c>
    </row>
    <row r="916" spans="1:9" s="93" customFormat="1" ht="12.75" customHeight="1">
      <c r="A916" s="367">
        <v>908</v>
      </c>
      <c r="B916" s="512" t="s">
        <v>2540</v>
      </c>
      <c r="C916" s="512" t="s">
        <v>3706</v>
      </c>
      <c r="D916" s="512">
        <v>60001139488</v>
      </c>
      <c r="E916" s="513" t="s">
        <v>2350</v>
      </c>
      <c r="F916" s="367" t="s">
        <v>2351</v>
      </c>
      <c r="G916" s="514">
        <v>100</v>
      </c>
      <c r="H916" s="514">
        <v>100</v>
      </c>
      <c r="I916" s="515">
        <v>20</v>
      </c>
    </row>
    <row r="917" spans="1:9" s="93" customFormat="1" ht="12.75" customHeight="1">
      <c r="A917" s="367">
        <v>909</v>
      </c>
      <c r="B917" s="512" t="s">
        <v>3707</v>
      </c>
      <c r="C917" s="512" t="s">
        <v>3708</v>
      </c>
      <c r="D917" s="512">
        <v>60001048760</v>
      </c>
      <c r="E917" s="513" t="s">
        <v>2350</v>
      </c>
      <c r="F917" s="367" t="s">
        <v>2351</v>
      </c>
      <c r="G917" s="514">
        <v>100</v>
      </c>
      <c r="H917" s="514">
        <v>100</v>
      </c>
      <c r="I917" s="515">
        <v>20</v>
      </c>
    </row>
    <row r="918" spans="1:9" s="93" customFormat="1" ht="12.75" customHeight="1">
      <c r="A918" s="367">
        <v>910</v>
      </c>
      <c r="B918" s="512" t="s">
        <v>3709</v>
      </c>
      <c r="C918" s="512" t="s">
        <v>3710</v>
      </c>
      <c r="D918" s="512">
        <v>60001048757</v>
      </c>
      <c r="E918" s="513" t="s">
        <v>2350</v>
      </c>
      <c r="F918" s="367" t="s">
        <v>2351</v>
      </c>
      <c r="G918" s="514">
        <v>100</v>
      </c>
      <c r="H918" s="514">
        <v>100</v>
      </c>
      <c r="I918" s="515">
        <v>20</v>
      </c>
    </row>
    <row r="919" spans="1:9" s="93" customFormat="1" ht="12.75" customHeight="1">
      <c r="A919" s="367">
        <v>911</v>
      </c>
      <c r="B919" s="512" t="s">
        <v>3711</v>
      </c>
      <c r="C919" s="512" t="s">
        <v>2760</v>
      </c>
      <c r="D919" s="512">
        <v>60001131489</v>
      </c>
      <c r="E919" s="513" t="s">
        <v>2350</v>
      </c>
      <c r="F919" s="367" t="s">
        <v>2351</v>
      </c>
      <c r="G919" s="514">
        <v>100</v>
      </c>
      <c r="H919" s="514">
        <v>100</v>
      </c>
      <c r="I919" s="515">
        <v>20</v>
      </c>
    </row>
    <row r="920" spans="1:9" s="93" customFormat="1" ht="12.75" customHeight="1">
      <c r="A920" s="367">
        <v>912</v>
      </c>
      <c r="B920" s="512" t="s">
        <v>2526</v>
      </c>
      <c r="C920" s="512" t="s">
        <v>3712</v>
      </c>
      <c r="D920" s="512">
        <v>60001144756</v>
      </c>
      <c r="E920" s="513" t="s">
        <v>2350</v>
      </c>
      <c r="F920" s="367" t="s">
        <v>2351</v>
      </c>
      <c r="G920" s="514">
        <v>100</v>
      </c>
      <c r="H920" s="514">
        <v>100</v>
      </c>
      <c r="I920" s="515">
        <v>20</v>
      </c>
    </row>
    <row r="921" spans="1:9" s="93" customFormat="1" ht="12.75" customHeight="1">
      <c r="A921" s="367">
        <v>913</v>
      </c>
      <c r="B921" s="512" t="s">
        <v>671</v>
      </c>
      <c r="C921" s="512" t="s">
        <v>3713</v>
      </c>
      <c r="D921" s="512">
        <v>60001142883</v>
      </c>
      <c r="E921" s="513" t="s">
        <v>2350</v>
      </c>
      <c r="F921" s="367" t="s">
        <v>2351</v>
      </c>
      <c r="G921" s="514">
        <v>100</v>
      </c>
      <c r="H921" s="514">
        <v>100</v>
      </c>
      <c r="I921" s="515">
        <v>20</v>
      </c>
    </row>
    <row r="922" spans="1:9" s="93" customFormat="1" ht="12.75" customHeight="1">
      <c r="A922" s="367">
        <v>914</v>
      </c>
      <c r="B922" s="512" t="s">
        <v>3285</v>
      </c>
      <c r="C922" s="512" t="s">
        <v>2782</v>
      </c>
      <c r="D922" s="512">
        <v>60001139231</v>
      </c>
      <c r="E922" s="513" t="s">
        <v>2350</v>
      </c>
      <c r="F922" s="367" t="s">
        <v>2351</v>
      </c>
      <c r="G922" s="514">
        <v>100</v>
      </c>
      <c r="H922" s="514">
        <v>100</v>
      </c>
      <c r="I922" s="515">
        <v>20</v>
      </c>
    </row>
    <row r="923" spans="1:9" s="93" customFormat="1" ht="12.75" customHeight="1">
      <c r="A923" s="367">
        <v>915</v>
      </c>
      <c r="B923" s="512" t="s">
        <v>2435</v>
      </c>
      <c r="C923" s="512" t="s">
        <v>3714</v>
      </c>
      <c r="D923" s="512">
        <v>60001148196</v>
      </c>
      <c r="E923" s="513" t="s">
        <v>2350</v>
      </c>
      <c r="F923" s="367" t="s">
        <v>2351</v>
      </c>
      <c r="G923" s="514">
        <v>100</v>
      </c>
      <c r="H923" s="514">
        <v>100</v>
      </c>
      <c r="I923" s="515">
        <v>20</v>
      </c>
    </row>
    <row r="924" spans="1:9" s="93" customFormat="1" ht="12.75" customHeight="1">
      <c r="A924" s="367">
        <v>916</v>
      </c>
      <c r="B924" s="512" t="s">
        <v>837</v>
      </c>
      <c r="C924" s="512" t="s">
        <v>3686</v>
      </c>
      <c r="D924" s="512">
        <v>60001151675</v>
      </c>
      <c r="E924" s="513" t="s">
        <v>2350</v>
      </c>
      <c r="F924" s="367" t="s">
        <v>2351</v>
      </c>
      <c r="G924" s="514">
        <v>100</v>
      </c>
      <c r="H924" s="514">
        <v>100</v>
      </c>
      <c r="I924" s="515">
        <v>20</v>
      </c>
    </row>
    <row r="925" spans="1:9" s="93" customFormat="1" ht="12.75" customHeight="1">
      <c r="A925" s="367">
        <v>917</v>
      </c>
      <c r="B925" s="512" t="s">
        <v>3505</v>
      </c>
      <c r="C925" s="512" t="s">
        <v>3504</v>
      </c>
      <c r="D925" s="512">
        <v>60001063661</v>
      </c>
      <c r="E925" s="513" t="s">
        <v>2350</v>
      </c>
      <c r="F925" s="367" t="s">
        <v>2351</v>
      </c>
      <c r="G925" s="514">
        <v>100</v>
      </c>
      <c r="H925" s="514">
        <v>100</v>
      </c>
      <c r="I925" s="515">
        <v>20</v>
      </c>
    </row>
    <row r="926" spans="1:9" s="93" customFormat="1" ht="12.75" customHeight="1">
      <c r="A926" s="367">
        <v>918</v>
      </c>
      <c r="B926" s="512" t="s">
        <v>2723</v>
      </c>
      <c r="C926" s="512" t="s">
        <v>3715</v>
      </c>
      <c r="D926" s="512">
        <v>60001139493</v>
      </c>
      <c r="E926" s="513" t="s">
        <v>2350</v>
      </c>
      <c r="F926" s="367" t="s">
        <v>2351</v>
      </c>
      <c r="G926" s="514">
        <v>100</v>
      </c>
      <c r="H926" s="514">
        <v>100</v>
      </c>
      <c r="I926" s="515">
        <v>20</v>
      </c>
    </row>
    <row r="927" spans="1:9" s="93" customFormat="1" ht="12.75" customHeight="1">
      <c r="A927" s="367">
        <v>919</v>
      </c>
      <c r="B927" s="512" t="s">
        <v>3716</v>
      </c>
      <c r="C927" s="512" t="s">
        <v>3704</v>
      </c>
      <c r="D927" s="512">
        <v>60001137904</v>
      </c>
      <c r="E927" s="513" t="s">
        <v>2350</v>
      </c>
      <c r="F927" s="367" t="s">
        <v>2351</v>
      </c>
      <c r="G927" s="514">
        <v>100</v>
      </c>
      <c r="H927" s="514">
        <v>100</v>
      </c>
      <c r="I927" s="515">
        <v>20</v>
      </c>
    </row>
    <row r="928" spans="1:9" s="93" customFormat="1" ht="12.75" customHeight="1">
      <c r="A928" s="367">
        <v>920</v>
      </c>
      <c r="B928" s="512" t="s">
        <v>3717</v>
      </c>
      <c r="C928" s="512" t="s">
        <v>3394</v>
      </c>
      <c r="D928" s="512">
        <v>60001139396</v>
      </c>
      <c r="E928" s="513" t="s">
        <v>2350</v>
      </c>
      <c r="F928" s="367" t="s">
        <v>2351</v>
      </c>
      <c r="G928" s="514">
        <v>100</v>
      </c>
      <c r="H928" s="514">
        <v>100</v>
      </c>
      <c r="I928" s="515">
        <v>20</v>
      </c>
    </row>
    <row r="929" spans="1:9" s="93" customFormat="1" ht="12.75" customHeight="1">
      <c r="A929" s="367">
        <v>921</v>
      </c>
      <c r="B929" s="512" t="s">
        <v>2807</v>
      </c>
      <c r="C929" s="512" t="s">
        <v>3718</v>
      </c>
      <c r="D929" s="512">
        <v>60001141486</v>
      </c>
      <c r="E929" s="513" t="s">
        <v>2350</v>
      </c>
      <c r="F929" s="367" t="s">
        <v>2351</v>
      </c>
      <c r="G929" s="514">
        <v>100</v>
      </c>
      <c r="H929" s="514">
        <v>100</v>
      </c>
      <c r="I929" s="515">
        <v>20</v>
      </c>
    </row>
    <row r="930" spans="1:9" s="93" customFormat="1" ht="12.75" customHeight="1">
      <c r="A930" s="367">
        <v>922</v>
      </c>
      <c r="B930" s="512" t="s">
        <v>3520</v>
      </c>
      <c r="C930" s="512" t="s">
        <v>3719</v>
      </c>
      <c r="D930" s="512">
        <v>60901161582</v>
      </c>
      <c r="E930" s="513" t="s">
        <v>2350</v>
      </c>
      <c r="F930" s="367" t="s">
        <v>2351</v>
      </c>
      <c r="G930" s="514">
        <v>100</v>
      </c>
      <c r="H930" s="514">
        <v>100</v>
      </c>
      <c r="I930" s="515">
        <v>20</v>
      </c>
    </row>
    <row r="931" spans="1:9" s="93" customFormat="1" ht="12.75" customHeight="1">
      <c r="A931" s="367">
        <v>923</v>
      </c>
      <c r="B931" s="512" t="s">
        <v>3242</v>
      </c>
      <c r="C931" s="512" t="s">
        <v>3672</v>
      </c>
      <c r="D931" s="512">
        <v>53001052879</v>
      </c>
      <c r="E931" s="513" t="s">
        <v>2350</v>
      </c>
      <c r="F931" s="367" t="s">
        <v>2351</v>
      </c>
      <c r="G931" s="514">
        <v>100</v>
      </c>
      <c r="H931" s="514">
        <v>100</v>
      </c>
      <c r="I931" s="515">
        <v>20</v>
      </c>
    </row>
    <row r="932" spans="1:9" s="93" customFormat="1" ht="12.75" customHeight="1">
      <c r="A932" s="367">
        <v>924</v>
      </c>
      <c r="B932" s="512" t="s">
        <v>606</v>
      </c>
      <c r="C932" s="512" t="s">
        <v>3397</v>
      </c>
      <c r="D932" s="512">
        <v>21001025851</v>
      </c>
      <c r="E932" s="513" t="s">
        <v>2350</v>
      </c>
      <c r="F932" s="367" t="s">
        <v>2351</v>
      </c>
      <c r="G932" s="514">
        <v>100</v>
      </c>
      <c r="H932" s="514">
        <v>100</v>
      </c>
      <c r="I932" s="515">
        <v>20</v>
      </c>
    </row>
    <row r="933" spans="1:9" s="93" customFormat="1" ht="12.75" customHeight="1">
      <c r="A933" s="367">
        <v>925</v>
      </c>
      <c r="B933" s="512" t="s">
        <v>3068</v>
      </c>
      <c r="C933" s="512" t="s">
        <v>3720</v>
      </c>
      <c r="D933" s="512">
        <v>60001142065</v>
      </c>
      <c r="E933" s="513" t="s">
        <v>2350</v>
      </c>
      <c r="F933" s="367" t="s">
        <v>2351</v>
      </c>
      <c r="G933" s="514">
        <v>100</v>
      </c>
      <c r="H933" s="514">
        <v>100</v>
      </c>
      <c r="I933" s="515">
        <v>20</v>
      </c>
    </row>
    <row r="934" spans="1:9" s="93" customFormat="1" ht="12.75" customHeight="1">
      <c r="A934" s="367">
        <v>926</v>
      </c>
      <c r="B934" s="512" t="s">
        <v>3068</v>
      </c>
      <c r="C934" s="512" t="s">
        <v>3721</v>
      </c>
      <c r="D934" s="512">
        <v>60001140976</v>
      </c>
      <c r="E934" s="513" t="s">
        <v>2350</v>
      </c>
      <c r="F934" s="367" t="s">
        <v>2351</v>
      </c>
      <c r="G934" s="514">
        <v>100</v>
      </c>
      <c r="H934" s="514">
        <v>100</v>
      </c>
      <c r="I934" s="515">
        <v>20</v>
      </c>
    </row>
    <row r="935" spans="1:9" s="93" customFormat="1" ht="12.75" customHeight="1">
      <c r="A935" s="367">
        <v>927</v>
      </c>
      <c r="B935" s="512" t="s">
        <v>2526</v>
      </c>
      <c r="C935" s="512" t="s">
        <v>3722</v>
      </c>
      <c r="D935" s="512">
        <v>60001141009</v>
      </c>
      <c r="E935" s="513" t="s">
        <v>2350</v>
      </c>
      <c r="F935" s="367" t="s">
        <v>2351</v>
      </c>
      <c r="G935" s="514">
        <v>100</v>
      </c>
      <c r="H935" s="514">
        <v>100</v>
      </c>
      <c r="I935" s="515">
        <v>20</v>
      </c>
    </row>
    <row r="936" spans="1:9" s="93" customFormat="1" ht="12.75" customHeight="1">
      <c r="A936" s="367">
        <v>928</v>
      </c>
      <c r="B936" s="512" t="s">
        <v>2464</v>
      </c>
      <c r="C936" s="512" t="s">
        <v>596</v>
      </c>
      <c r="D936" s="512">
        <v>60001056318</v>
      </c>
      <c r="E936" s="513" t="s">
        <v>2350</v>
      </c>
      <c r="F936" s="367" t="s">
        <v>2351</v>
      </c>
      <c r="G936" s="514">
        <v>100</v>
      </c>
      <c r="H936" s="514">
        <v>100</v>
      </c>
      <c r="I936" s="515">
        <v>20</v>
      </c>
    </row>
    <row r="937" spans="1:9" s="93" customFormat="1" ht="12.75" customHeight="1">
      <c r="A937" s="367">
        <v>929</v>
      </c>
      <c r="B937" s="512" t="s">
        <v>2400</v>
      </c>
      <c r="C937" s="512" t="s">
        <v>3723</v>
      </c>
      <c r="D937" s="512">
        <v>60001140727</v>
      </c>
      <c r="E937" s="513" t="s">
        <v>2350</v>
      </c>
      <c r="F937" s="367" t="s">
        <v>2351</v>
      </c>
      <c r="G937" s="514">
        <v>100</v>
      </c>
      <c r="H937" s="514">
        <v>100</v>
      </c>
      <c r="I937" s="515">
        <v>20</v>
      </c>
    </row>
    <row r="938" spans="1:9" s="93" customFormat="1" ht="12.75" customHeight="1">
      <c r="A938" s="367">
        <v>930</v>
      </c>
      <c r="B938" s="512" t="s">
        <v>3724</v>
      </c>
      <c r="C938" s="512" t="s">
        <v>3725</v>
      </c>
      <c r="D938" s="512">
        <v>60001020657</v>
      </c>
      <c r="E938" s="513" t="s">
        <v>2350</v>
      </c>
      <c r="F938" s="367" t="s">
        <v>2351</v>
      </c>
      <c r="G938" s="514">
        <v>100</v>
      </c>
      <c r="H938" s="514">
        <v>100</v>
      </c>
      <c r="I938" s="515">
        <v>20</v>
      </c>
    </row>
    <row r="939" spans="1:9" s="93" customFormat="1" ht="12.75" customHeight="1">
      <c r="A939" s="367">
        <v>931</v>
      </c>
      <c r="B939" s="512" t="s">
        <v>676</v>
      </c>
      <c r="C939" s="512" t="s">
        <v>3371</v>
      </c>
      <c r="D939" s="512">
        <v>60001057869</v>
      </c>
      <c r="E939" s="513" t="s">
        <v>2350</v>
      </c>
      <c r="F939" s="367" t="s">
        <v>2351</v>
      </c>
      <c r="G939" s="514">
        <v>100</v>
      </c>
      <c r="H939" s="514">
        <v>100</v>
      </c>
      <c r="I939" s="515">
        <v>20</v>
      </c>
    </row>
    <row r="940" spans="1:9" s="93" customFormat="1" ht="12.75" customHeight="1">
      <c r="A940" s="367">
        <v>932</v>
      </c>
      <c r="B940" s="512" t="s">
        <v>3694</v>
      </c>
      <c r="C940" s="512" t="s">
        <v>3477</v>
      </c>
      <c r="D940" s="512">
        <v>60001140561</v>
      </c>
      <c r="E940" s="513" t="s">
        <v>2350</v>
      </c>
      <c r="F940" s="367" t="s">
        <v>2351</v>
      </c>
      <c r="G940" s="514">
        <v>100</v>
      </c>
      <c r="H940" s="514">
        <v>100</v>
      </c>
      <c r="I940" s="515">
        <v>20</v>
      </c>
    </row>
    <row r="941" spans="1:9" s="93" customFormat="1" ht="12.75" customHeight="1">
      <c r="A941" s="367">
        <v>933</v>
      </c>
      <c r="B941" s="512" t="s">
        <v>3726</v>
      </c>
      <c r="C941" s="512" t="s">
        <v>3727</v>
      </c>
      <c r="D941" s="512">
        <v>60001150521</v>
      </c>
      <c r="E941" s="513" t="s">
        <v>2350</v>
      </c>
      <c r="F941" s="367" t="s">
        <v>2351</v>
      </c>
      <c r="G941" s="514">
        <v>100</v>
      </c>
      <c r="H941" s="514">
        <v>100</v>
      </c>
      <c r="I941" s="515">
        <v>20</v>
      </c>
    </row>
    <row r="942" spans="1:9" s="93" customFormat="1" ht="12.75" customHeight="1">
      <c r="A942" s="367">
        <v>934</v>
      </c>
      <c r="B942" s="512" t="s">
        <v>3728</v>
      </c>
      <c r="C942" s="512" t="s">
        <v>3729</v>
      </c>
      <c r="D942" s="512">
        <v>60001056592</v>
      </c>
      <c r="E942" s="513" t="s">
        <v>2350</v>
      </c>
      <c r="F942" s="367" t="s">
        <v>2351</v>
      </c>
      <c r="G942" s="514">
        <v>100</v>
      </c>
      <c r="H942" s="514">
        <v>100</v>
      </c>
      <c r="I942" s="515">
        <v>20</v>
      </c>
    </row>
    <row r="943" spans="1:9" s="93" customFormat="1" ht="12.75" customHeight="1">
      <c r="A943" s="367">
        <v>935</v>
      </c>
      <c r="B943" s="512" t="s">
        <v>2630</v>
      </c>
      <c r="C943" s="512" t="s">
        <v>3712</v>
      </c>
      <c r="D943" s="516">
        <v>60001042439</v>
      </c>
      <c r="E943" s="513" t="s">
        <v>2350</v>
      </c>
      <c r="F943" s="367" t="s">
        <v>2351</v>
      </c>
      <c r="G943" s="514">
        <v>150</v>
      </c>
      <c r="H943" s="514">
        <v>150</v>
      </c>
      <c r="I943" s="515">
        <v>30</v>
      </c>
    </row>
    <row r="944" spans="1:9" s="93" customFormat="1" ht="12.75" customHeight="1">
      <c r="A944" s="367">
        <v>936</v>
      </c>
      <c r="B944" s="512" t="s">
        <v>2870</v>
      </c>
      <c r="C944" s="512" t="s">
        <v>3730</v>
      </c>
      <c r="D944" s="516">
        <v>40001039312</v>
      </c>
      <c r="E944" s="513" t="s">
        <v>2350</v>
      </c>
      <c r="F944" s="367" t="s">
        <v>2351</v>
      </c>
      <c r="G944" s="514">
        <v>100</v>
      </c>
      <c r="H944" s="514">
        <v>100</v>
      </c>
      <c r="I944" s="515">
        <v>20</v>
      </c>
    </row>
    <row r="945" spans="1:9" s="93" customFormat="1" ht="12.75" customHeight="1">
      <c r="A945" s="367">
        <v>937</v>
      </c>
      <c r="B945" s="512" t="s">
        <v>2392</v>
      </c>
      <c r="C945" s="512" t="s">
        <v>3731</v>
      </c>
      <c r="D945" s="516" t="s">
        <v>3732</v>
      </c>
      <c r="E945" s="513" t="s">
        <v>2350</v>
      </c>
      <c r="F945" s="367" t="s">
        <v>2351</v>
      </c>
      <c r="G945" s="514">
        <v>100</v>
      </c>
      <c r="H945" s="514">
        <v>100</v>
      </c>
      <c r="I945" s="515">
        <v>20</v>
      </c>
    </row>
    <row r="946" spans="1:9" s="93" customFormat="1" ht="12.75" customHeight="1">
      <c r="A946" s="367">
        <v>938</v>
      </c>
      <c r="B946" s="512" t="s">
        <v>513</v>
      </c>
      <c r="C946" s="512" t="s">
        <v>3307</v>
      </c>
      <c r="D946" s="516" t="s">
        <v>3733</v>
      </c>
      <c r="E946" s="513" t="s">
        <v>2350</v>
      </c>
      <c r="F946" s="367" t="s">
        <v>2351</v>
      </c>
      <c r="G946" s="514">
        <v>100</v>
      </c>
      <c r="H946" s="514">
        <v>100</v>
      </c>
      <c r="I946" s="515">
        <v>20</v>
      </c>
    </row>
    <row r="947" spans="1:9" s="93" customFormat="1" ht="12.75" customHeight="1">
      <c r="A947" s="367">
        <v>939</v>
      </c>
      <c r="B947" s="512" t="s">
        <v>2630</v>
      </c>
      <c r="C947" s="512" t="s">
        <v>3734</v>
      </c>
      <c r="D947" s="516" t="s">
        <v>3735</v>
      </c>
      <c r="E947" s="513" t="s">
        <v>2350</v>
      </c>
      <c r="F947" s="367" t="s">
        <v>2351</v>
      </c>
      <c r="G947" s="514">
        <v>100</v>
      </c>
      <c r="H947" s="514">
        <v>100</v>
      </c>
      <c r="I947" s="515">
        <v>20</v>
      </c>
    </row>
    <row r="948" spans="1:9" s="93" customFormat="1" ht="12.75" customHeight="1">
      <c r="A948" s="367">
        <v>940</v>
      </c>
      <c r="B948" s="512" t="s">
        <v>843</v>
      </c>
      <c r="C948" s="512" t="s">
        <v>3439</v>
      </c>
      <c r="D948" s="516" t="s">
        <v>3736</v>
      </c>
      <c r="E948" s="513" t="s">
        <v>2350</v>
      </c>
      <c r="F948" s="367" t="s">
        <v>2351</v>
      </c>
      <c r="G948" s="514">
        <v>100</v>
      </c>
      <c r="H948" s="514">
        <v>100</v>
      </c>
      <c r="I948" s="515">
        <v>20</v>
      </c>
    </row>
    <row r="949" spans="1:9" s="93" customFormat="1" ht="12.75" customHeight="1">
      <c r="A949" s="367">
        <v>941</v>
      </c>
      <c r="B949" s="512" t="s">
        <v>2558</v>
      </c>
      <c r="C949" s="512" t="s">
        <v>3737</v>
      </c>
      <c r="D949" s="516" t="s">
        <v>3738</v>
      </c>
      <c r="E949" s="513" t="s">
        <v>2350</v>
      </c>
      <c r="F949" s="367" t="s">
        <v>2351</v>
      </c>
      <c r="G949" s="514">
        <v>100</v>
      </c>
      <c r="H949" s="514">
        <v>100</v>
      </c>
      <c r="I949" s="515">
        <v>20</v>
      </c>
    </row>
    <row r="950" spans="1:9" s="93" customFormat="1" ht="12.75" customHeight="1">
      <c r="A950" s="367">
        <v>942</v>
      </c>
      <c r="B950" s="512" t="s">
        <v>843</v>
      </c>
      <c r="C950" s="512" t="s">
        <v>3307</v>
      </c>
      <c r="D950" s="516" t="s">
        <v>3739</v>
      </c>
      <c r="E950" s="513" t="s">
        <v>2350</v>
      </c>
      <c r="F950" s="367" t="s">
        <v>2351</v>
      </c>
      <c r="G950" s="514">
        <v>100</v>
      </c>
      <c r="H950" s="514">
        <v>100</v>
      </c>
      <c r="I950" s="515">
        <v>20</v>
      </c>
    </row>
    <row r="951" spans="1:9" s="93" customFormat="1" ht="12.75" customHeight="1">
      <c r="A951" s="367">
        <v>943</v>
      </c>
      <c r="B951" s="512" t="s">
        <v>837</v>
      </c>
      <c r="C951" s="512" t="s">
        <v>2569</v>
      </c>
      <c r="D951" s="516" t="s">
        <v>3740</v>
      </c>
      <c r="E951" s="513" t="s">
        <v>2350</v>
      </c>
      <c r="F951" s="367" t="s">
        <v>2351</v>
      </c>
      <c r="G951" s="514">
        <v>100</v>
      </c>
      <c r="H951" s="514">
        <v>100</v>
      </c>
      <c r="I951" s="515">
        <v>20</v>
      </c>
    </row>
    <row r="952" spans="1:9" s="93" customFormat="1" ht="12.75" customHeight="1">
      <c r="A952" s="367">
        <v>944</v>
      </c>
      <c r="B952" s="512" t="s">
        <v>606</v>
      </c>
      <c r="C952" s="512" t="s">
        <v>3734</v>
      </c>
      <c r="D952" s="516" t="s">
        <v>3741</v>
      </c>
      <c r="E952" s="513" t="s">
        <v>2350</v>
      </c>
      <c r="F952" s="367" t="s">
        <v>2351</v>
      </c>
      <c r="G952" s="514">
        <v>100</v>
      </c>
      <c r="H952" s="514">
        <v>100</v>
      </c>
      <c r="I952" s="515">
        <v>20</v>
      </c>
    </row>
    <row r="953" spans="1:9" s="93" customFormat="1" ht="12.75" customHeight="1">
      <c r="A953" s="367">
        <v>945</v>
      </c>
      <c r="B953" s="512" t="s">
        <v>2669</v>
      </c>
      <c r="C953" s="512" t="s">
        <v>3742</v>
      </c>
      <c r="D953" s="516" t="s">
        <v>3743</v>
      </c>
      <c r="E953" s="513" t="s">
        <v>2350</v>
      </c>
      <c r="F953" s="367" t="s">
        <v>2351</v>
      </c>
      <c r="G953" s="514">
        <v>100</v>
      </c>
      <c r="H953" s="514">
        <v>100</v>
      </c>
      <c r="I953" s="515">
        <v>20</v>
      </c>
    </row>
    <row r="954" spans="1:9" s="93" customFormat="1" ht="12.75" customHeight="1">
      <c r="A954" s="367">
        <v>946</v>
      </c>
      <c r="B954" s="512" t="s">
        <v>2455</v>
      </c>
      <c r="C954" s="512" t="s">
        <v>3229</v>
      </c>
      <c r="D954" s="516" t="s">
        <v>3744</v>
      </c>
      <c r="E954" s="513" t="s">
        <v>2350</v>
      </c>
      <c r="F954" s="367" t="s">
        <v>2351</v>
      </c>
      <c r="G954" s="514">
        <v>100</v>
      </c>
      <c r="H954" s="514">
        <v>100</v>
      </c>
      <c r="I954" s="515">
        <v>20</v>
      </c>
    </row>
    <row r="955" spans="1:9" s="93" customFormat="1" ht="12.75" customHeight="1">
      <c r="A955" s="367">
        <v>947</v>
      </c>
      <c r="B955" s="512" t="s">
        <v>676</v>
      </c>
      <c r="C955" s="512" t="s">
        <v>3745</v>
      </c>
      <c r="D955" s="516" t="s">
        <v>3746</v>
      </c>
      <c r="E955" s="513" t="s">
        <v>2350</v>
      </c>
      <c r="F955" s="367" t="s">
        <v>2351</v>
      </c>
      <c r="G955" s="514">
        <v>100</v>
      </c>
      <c r="H955" s="514">
        <v>100</v>
      </c>
      <c r="I955" s="515">
        <v>20</v>
      </c>
    </row>
    <row r="956" spans="1:9" s="93" customFormat="1" ht="12.75" customHeight="1">
      <c r="A956" s="367">
        <v>948</v>
      </c>
      <c r="B956" s="512" t="s">
        <v>676</v>
      </c>
      <c r="C956" s="512" t="s">
        <v>3747</v>
      </c>
      <c r="D956" s="516" t="s">
        <v>3748</v>
      </c>
      <c r="E956" s="513" t="s">
        <v>2350</v>
      </c>
      <c r="F956" s="367" t="s">
        <v>2351</v>
      </c>
      <c r="G956" s="514">
        <v>100</v>
      </c>
      <c r="H956" s="514">
        <v>100</v>
      </c>
      <c r="I956" s="515">
        <v>20</v>
      </c>
    </row>
    <row r="957" spans="1:9" s="93" customFormat="1" ht="12.75" customHeight="1">
      <c r="A957" s="367">
        <v>949</v>
      </c>
      <c r="B957" s="512" t="s">
        <v>2390</v>
      </c>
      <c r="C957" s="512" t="s">
        <v>3749</v>
      </c>
      <c r="D957" s="516" t="s">
        <v>3750</v>
      </c>
      <c r="E957" s="513" t="s">
        <v>2350</v>
      </c>
      <c r="F957" s="367" t="s">
        <v>2351</v>
      </c>
      <c r="G957" s="514">
        <v>100</v>
      </c>
      <c r="H957" s="514">
        <v>100</v>
      </c>
      <c r="I957" s="515">
        <v>20</v>
      </c>
    </row>
    <row r="958" spans="1:9" s="93" customFormat="1" ht="12.75" customHeight="1">
      <c r="A958" s="367">
        <v>950</v>
      </c>
      <c r="B958" s="512" t="s">
        <v>2630</v>
      </c>
      <c r="C958" s="512" t="s">
        <v>3751</v>
      </c>
      <c r="D958" s="516" t="s">
        <v>3752</v>
      </c>
      <c r="E958" s="513" t="s">
        <v>2350</v>
      </c>
      <c r="F958" s="367" t="s">
        <v>2351</v>
      </c>
      <c r="G958" s="514">
        <v>100</v>
      </c>
      <c r="H958" s="514">
        <v>100</v>
      </c>
      <c r="I958" s="515">
        <v>20</v>
      </c>
    </row>
    <row r="959" spans="1:9" s="93" customFormat="1" ht="12.75" customHeight="1">
      <c r="A959" s="367">
        <v>951</v>
      </c>
      <c r="B959" s="512" t="s">
        <v>853</v>
      </c>
      <c r="C959" s="512" t="s">
        <v>2825</v>
      </c>
      <c r="D959" s="516" t="s">
        <v>3753</v>
      </c>
      <c r="E959" s="513" t="s">
        <v>2350</v>
      </c>
      <c r="F959" s="367" t="s">
        <v>2351</v>
      </c>
      <c r="G959" s="514">
        <v>100</v>
      </c>
      <c r="H959" s="514">
        <v>100</v>
      </c>
      <c r="I959" s="515">
        <v>20</v>
      </c>
    </row>
    <row r="960" spans="1:9" s="93" customFormat="1" ht="12.75" customHeight="1">
      <c r="A960" s="367">
        <v>952</v>
      </c>
      <c r="B960" s="512" t="s">
        <v>2538</v>
      </c>
      <c r="C960" s="512" t="s">
        <v>3754</v>
      </c>
      <c r="D960" s="516" t="s">
        <v>3755</v>
      </c>
      <c r="E960" s="513" t="s">
        <v>2350</v>
      </c>
      <c r="F960" s="367" t="s">
        <v>2351</v>
      </c>
      <c r="G960" s="514">
        <v>100</v>
      </c>
      <c r="H960" s="514">
        <v>100</v>
      </c>
      <c r="I960" s="515">
        <v>20</v>
      </c>
    </row>
    <row r="961" spans="1:9" s="93" customFormat="1" ht="12.75" customHeight="1">
      <c r="A961" s="367">
        <v>953</v>
      </c>
      <c r="B961" s="512" t="s">
        <v>2355</v>
      </c>
      <c r="C961" s="512" t="s">
        <v>2605</v>
      </c>
      <c r="D961" s="516" t="s">
        <v>3756</v>
      </c>
      <c r="E961" s="513" t="s">
        <v>2350</v>
      </c>
      <c r="F961" s="367" t="s">
        <v>2351</v>
      </c>
      <c r="G961" s="514">
        <v>100</v>
      </c>
      <c r="H961" s="514">
        <v>100</v>
      </c>
      <c r="I961" s="515">
        <v>20</v>
      </c>
    </row>
    <row r="962" spans="1:9" s="93" customFormat="1" ht="12.75" customHeight="1">
      <c r="A962" s="367">
        <v>954</v>
      </c>
      <c r="B962" s="512" t="s">
        <v>518</v>
      </c>
      <c r="C962" s="512" t="s">
        <v>3751</v>
      </c>
      <c r="D962" s="516" t="s">
        <v>3757</v>
      </c>
      <c r="E962" s="513" t="s">
        <v>2350</v>
      </c>
      <c r="F962" s="367" t="s">
        <v>2351</v>
      </c>
      <c r="G962" s="514">
        <v>100</v>
      </c>
      <c r="H962" s="514">
        <v>100</v>
      </c>
      <c r="I962" s="515">
        <v>20</v>
      </c>
    </row>
    <row r="963" spans="1:9" s="93" customFormat="1" ht="12.75" customHeight="1">
      <c r="A963" s="367">
        <v>955</v>
      </c>
      <c r="B963" s="512" t="s">
        <v>606</v>
      </c>
      <c r="C963" s="512" t="s">
        <v>675</v>
      </c>
      <c r="D963" s="516" t="s">
        <v>3758</v>
      </c>
      <c r="E963" s="513" t="s">
        <v>2350</v>
      </c>
      <c r="F963" s="367" t="s">
        <v>2351</v>
      </c>
      <c r="G963" s="514">
        <v>100</v>
      </c>
      <c r="H963" s="514">
        <v>100</v>
      </c>
      <c r="I963" s="515">
        <v>20</v>
      </c>
    </row>
    <row r="964" spans="1:9" s="93" customFormat="1" ht="12.75" customHeight="1">
      <c r="A964" s="367">
        <v>956</v>
      </c>
      <c r="B964" s="512" t="s">
        <v>877</v>
      </c>
      <c r="C964" s="512" t="s">
        <v>3759</v>
      </c>
      <c r="D964" s="516" t="s">
        <v>3760</v>
      </c>
      <c r="E964" s="513" t="s">
        <v>2350</v>
      </c>
      <c r="F964" s="367" t="s">
        <v>2351</v>
      </c>
      <c r="G964" s="514">
        <v>100</v>
      </c>
      <c r="H964" s="514">
        <v>100</v>
      </c>
      <c r="I964" s="515">
        <v>20</v>
      </c>
    </row>
    <row r="965" spans="1:9" s="93" customFormat="1" ht="12.75" customHeight="1">
      <c r="A965" s="367">
        <v>957</v>
      </c>
      <c r="B965" s="512" t="s">
        <v>2526</v>
      </c>
      <c r="C965" s="512" t="s">
        <v>842</v>
      </c>
      <c r="D965" s="516" t="s">
        <v>3761</v>
      </c>
      <c r="E965" s="513" t="s">
        <v>2350</v>
      </c>
      <c r="F965" s="367" t="s">
        <v>2351</v>
      </c>
      <c r="G965" s="514">
        <v>100</v>
      </c>
      <c r="H965" s="514">
        <v>100</v>
      </c>
      <c r="I965" s="515">
        <v>20</v>
      </c>
    </row>
    <row r="966" spans="1:9" s="93" customFormat="1" ht="12.75" customHeight="1">
      <c r="A966" s="367">
        <v>958</v>
      </c>
      <c r="B966" s="512" t="s">
        <v>2587</v>
      </c>
      <c r="C966" s="512" t="s">
        <v>3762</v>
      </c>
      <c r="D966" s="516" t="s">
        <v>3763</v>
      </c>
      <c r="E966" s="513" t="s">
        <v>2350</v>
      </c>
      <c r="F966" s="367" t="s">
        <v>2351</v>
      </c>
      <c r="G966" s="514">
        <v>100</v>
      </c>
      <c r="H966" s="514">
        <v>100</v>
      </c>
      <c r="I966" s="515">
        <v>20</v>
      </c>
    </row>
    <row r="967" spans="1:9" s="93" customFormat="1" ht="12.75" customHeight="1">
      <c r="A967" s="367">
        <v>959</v>
      </c>
      <c r="B967" s="512" t="s">
        <v>2538</v>
      </c>
      <c r="C967" s="512" t="s">
        <v>3764</v>
      </c>
      <c r="D967" s="516" t="s">
        <v>3765</v>
      </c>
      <c r="E967" s="513" t="s">
        <v>2350</v>
      </c>
      <c r="F967" s="367" t="s">
        <v>2351</v>
      </c>
      <c r="G967" s="514">
        <v>100</v>
      </c>
      <c r="H967" s="514">
        <v>100</v>
      </c>
      <c r="I967" s="515">
        <v>20</v>
      </c>
    </row>
    <row r="968" spans="1:9" s="93" customFormat="1" ht="12.75" customHeight="1">
      <c r="A968" s="367">
        <v>960</v>
      </c>
      <c r="B968" s="512" t="s">
        <v>2791</v>
      </c>
      <c r="C968" s="512" t="s">
        <v>3766</v>
      </c>
      <c r="D968" s="516" t="s">
        <v>3767</v>
      </c>
      <c r="E968" s="513" t="s">
        <v>2350</v>
      </c>
      <c r="F968" s="367" t="s">
        <v>2351</v>
      </c>
      <c r="G968" s="514">
        <v>100</v>
      </c>
      <c r="H968" s="514">
        <v>100</v>
      </c>
      <c r="I968" s="515">
        <v>20</v>
      </c>
    </row>
    <row r="969" spans="1:9" s="93" customFormat="1" ht="12.75" customHeight="1">
      <c r="A969" s="367">
        <v>961</v>
      </c>
      <c r="B969" s="512" t="s">
        <v>676</v>
      </c>
      <c r="C969" s="512" t="s">
        <v>3734</v>
      </c>
      <c r="D969" s="516" t="s">
        <v>3768</v>
      </c>
      <c r="E969" s="513" t="s">
        <v>2350</v>
      </c>
      <c r="F969" s="367" t="s">
        <v>2351</v>
      </c>
      <c r="G969" s="514">
        <v>100</v>
      </c>
      <c r="H969" s="514">
        <v>100</v>
      </c>
      <c r="I969" s="515">
        <v>20</v>
      </c>
    </row>
    <row r="970" spans="1:9" s="93" customFormat="1" ht="12.75" customHeight="1">
      <c r="A970" s="367">
        <v>962</v>
      </c>
      <c r="B970" s="512" t="s">
        <v>513</v>
      </c>
      <c r="C970" s="512" t="s">
        <v>3769</v>
      </c>
      <c r="D970" s="516" t="s">
        <v>3770</v>
      </c>
      <c r="E970" s="513" t="s">
        <v>2350</v>
      </c>
      <c r="F970" s="367" t="s">
        <v>2351</v>
      </c>
      <c r="G970" s="514">
        <v>150</v>
      </c>
      <c r="H970" s="514">
        <v>150</v>
      </c>
      <c r="I970" s="515">
        <v>30</v>
      </c>
    </row>
    <row r="971" spans="1:9" s="93" customFormat="1" ht="12.75" customHeight="1">
      <c r="A971" s="367">
        <v>963</v>
      </c>
      <c r="B971" s="512" t="s">
        <v>2424</v>
      </c>
      <c r="C971" s="512" t="s">
        <v>3771</v>
      </c>
      <c r="D971" s="516">
        <v>16001013761</v>
      </c>
      <c r="E971" s="513" t="s">
        <v>2350</v>
      </c>
      <c r="F971" s="367" t="s">
        <v>2351</v>
      </c>
      <c r="G971" s="514">
        <v>100</v>
      </c>
      <c r="H971" s="514">
        <v>100</v>
      </c>
      <c r="I971" s="515">
        <v>20</v>
      </c>
    </row>
    <row r="972" spans="1:9" s="93" customFormat="1" ht="12.75" customHeight="1">
      <c r="A972" s="367">
        <v>964</v>
      </c>
      <c r="B972" s="512" t="s">
        <v>3772</v>
      </c>
      <c r="C972" s="512" t="s">
        <v>3773</v>
      </c>
      <c r="D972" s="516">
        <v>16001020193</v>
      </c>
      <c r="E972" s="513" t="s">
        <v>2350</v>
      </c>
      <c r="F972" s="367" t="s">
        <v>2351</v>
      </c>
      <c r="G972" s="514">
        <v>100</v>
      </c>
      <c r="H972" s="514">
        <v>100</v>
      </c>
      <c r="I972" s="515">
        <v>20</v>
      </c>
    </row>
    <row r="973" spans="1:9" s="93" customFormat="1" ht="12.75" customHeight="1">
      <c r="A973" s="367">
        <v>965</v>
      </c>
      <c r="B973" s="512" t="s">
        <v>2854</v>
      </c>
      <c r="C973" s="512" t="s">
        <v>3774</v>
      </c>
      <c r="D973" s="516">
        <v>16001007080</v>
      </c>
      <c r="E973" s="513" t="s">
        <v>2350</v>
      </c>
      <c r="F973" s="367" t="s">
        <v>2351</v>
      </c>
      <c r="G973" s="514">
        <v>100</v>
      </c>
      <c r="H973" s="514">
        <v>100</v>
      </c>
      <c r="I973" s="515">
        <v>20</v>
      </c>
    </row>
    <row r="974" spans="1:9" s="93" customFormat="1" ht="12.75" customHeight="1">
      <c r="A974" s="367">
        <v>966</v>
      </c>
      <c r="B974" s="512" t="s">
        <v>843</v>
      </c>
      <c r="C974" s="512" t="s">
        <v>3775</v>
      </c>
      <c r="D974" s="516">
        <v>16001031486</v>
      </c>
      <c r="E974" s="513" t="s">
        <v>2350</v>
      </c>
      <c r="F974" s="367" t="s">
        <v>2351</v>
      </c>
      <c r="G974" s="514">
        <v>100</v>
      </c>
      <c r="H974" s="514">
        <v>100</v>
      </c>
      <c r="I974" s="515">
        <v>20</v>
      </c>
    </row>
    <row r="975" spans="1:9" s="93" customFormat="1" ht="12.75" customHeight="1">
      <c r="A975" s="367">
        <v>967</v>
      </c>
      <c r="B975" s="512" t="s">
        <v>2490</v>
      </c>
      <c r="C975" s="512" t="s">
        <v>3016</v>
      </c>
      <c r="D975" s="516">
        <v>16001011491</v>
      </c>
      <c r="E975" s="513" t="s">
        <v>2350</v>
      </c>
      <c r="F975" s="367" t="s">
        <v>2351</v>
      </c>
      <c r="G975" s="514">
        <v>100</v>
      </c>
      <c r="H975" s="514">
        <v>100</v>
      </c>
      <c r="I975" s="515">
        <v>20</v>
      </c>
    </row>
    <row r="976" spans="1:9" s="93" customFormat="1" ht="12.75" customHeight="1">
      <c r="A976" s="367">
        <v>968</v>
      </c>
      <c r="B976" s="512" t="s">
        <v>3398</v>
      </c>
      <c r="C976" s="512" t="s">
        <v>3776</v>
      </c>
      <c r="D976" s="516">
        <v>16001031331</v>
      </c>
      <c r="E976" s="513" t="s">
        <v>2350</v>
      </c>
      <c r="F976" s="367" t="s">
        <v>2351</v>
      </c>
      <c r="G976" s="514">
        <v>100</v>
      </c>
      <c r="H976" s="514">
        <v>100</v>
      </c>
      <c r="I976" s="515">
        <v>20</v>
      </c>
    </row>
    <row r="977" spans="1:9" s="93" customFormat="1" ht="12.75" customHeight="1">
      <c r="A977" s="367">
        <v>969</v>
      </c>
      <c r="B977" s="512" t="s">
        <v>2390</v>
      </c>
      <c r="C977" s="512" t="s">
        <v>3777</v>
      </c>
      <c r="D977" s="516">
        <v>16001011231</v>
      </c>
      <c r="E977" s="513" t="s">
        <v>2350</v>
      </c>
      <c r="F977" s="367" t="s">
        <v>2351</v>
      </c>
      <c r="G977" s="514">
        <v>100</v>
      </c>
      <c r="H977" s="514">
        <v>100</v>
      </c>
      <c r="I977" s="515">
        <v>20</v>
      </c>
    </row>
    <row r="978" spans="1:9" s="93" customFormat="1" ht="12.75" customHeight="1">
      <c r="A978" s="367">
        <v>970</v>
      </c>
      <c r="B978" s="512" t="s">
        <v>2414</v>
      </c>
      <c r="C978" s="512" t="s">
        <v>3778</v>
      </c>
      <c r="D978" s="516">
        <v>16001031689</v>
      </c>
      <c r="E978" s="513" t="s">
        <v>2350</v>
      </c>
      <c r="F978" s="367" t="s">
        <v>2351</v>
      </c>
      <c r="G978" s="514">
        <v>100</v>
      </c>
      <c r="H978" s="514">
        <v>100</v>
      </c>
      <c r="I978" s="515">
        <v>20</v>
      </c>
    </row>
    <row r="979" spans="1:9" s="93" customFormat="1" ht="12.75" customHeight="1">
      <c r="A979" s="367">
        <v>971</v>
      </c>
      <c r="B979" s="512" t="s">
        <v>877</v>
      </c>
      <c r="C979" s="512" t="s">
        <v>3779</v>
      </c>
      <c r="D979" s="516" t="s">
        <v>3780</v>
      </c>
      <c r="E979" s="513" t="s">
        <v>2350</v>
      </c>
      <c r="F979" s="367" t="s">
        <v>2351</v>
      </c>
      <c r="G979" s="514">
        <v>100</v>
      </c>
      <c r="H979" s="514">
        <v>100</v>
      </c>
      <c r="I979" s="515">
        <v>20</v>
      </c>
    </row>
    <row r="980" spans="1:9" s="93" customFormat="1" ht="12.75" customHeight="1">
      <c r="A980" s="367">
        <v>972</v>
      </c>
      <c r="B980" s="512" t="s">
        <v>833</v>
      </c>
      <c r="C980" s="512" t="s">
        <v>3781</v>
      </c>
      <c r="D980" s="516">
        <v>16901034103</v>
      </c>
      <c r="E980" s="513" t="s">
        <v>2350</v>
      </c>
      <c r="F980" s="367" t="s">
        <v>2351</v>
      </c>
      <c r="G980" s="514">
        <v>100</v>
      </c>
      <c r="H980" s="514">
        <v>100</v>
      </c>
      <c r="I980" s="515">
        <v>20</v>
      </c>
    </row>
    <row r="981" spans="1:9" s="93" customFormat="1" ht="12.75" customHeight="1">
      <c r="A981" s="367">
        <v>973</v>
      </c>
      <c r="B981" s="512" t="s">
        <v>3782</v>
      </c>
      <c r="C981" s="512" t="s">
        <v>3783</v>
      </c>
      <c r="D981" s="516">
        <v>23001007106</v>
      </c>
      <c r="E981" s="513" t="s">
        <v>2350</v>
      </c>
      <c r="F981" s="367" t="s">
        <v>2351</v>
      </c>
      <c r="G981" s="514">
        <v>100</v>
      </c>
      <c r="H981" s="514">
        <v>100</v>
      </c>
      <c r="I981" s="515">
        <v>20</v>
      </c>
    </row>
    <row r="982" spans="1:9" s="93" customFormat="1" ht="12.75" customHeight="1">
      <c r="A982" s="367">
        <v>974</v>
      </c>
      <c r="B982" s="512" t="s">
        <v>606</v>
      </c>
      <c r="C982" s="512" t="s">
        <v>3784</v>
      </c>
      <c r="D982" s="516">
        <v>23001006946</v>
      </c>
      <c r="E982" s="513" t="s">
        <v>2350</v>
      </c>
      <c r="F982" s="367" t="s">
        <v>2351</v>
      </c>
      <c r="G982" s="514">
        <v>100</v>
      </c>
      <c r="H982" s="514">
        <v>100</v>
      </c>
      <c r="I982" s="515">
        <v>20</v>
      </c>
    </row>
    <row r="983" spans="1:9" s="93" customFormat="1" ht="12.75" customHeight="1">
      <c r="A983" s="367">
        <v>975</v>
      </c>
      <c r="B983" s="512" t="s">
        <v>3445</v>
      </c>
      <c r="C983" s="512" t="s">
        <v>3785</v>
      </c>
      <c r="D983" s="512">
        <v>14001026850</v>
      </c>
      <c r="E983" s="513" t="s">
        <v>2350</v>
      </c>
      <c r="F983" s="367" t="s">
        <v>2351</v>
      </c>
      <c r="G983" s="514">
        <v>100</v>
      </c>
      <c r="H983" s="514">
        <v>100</v>
      </c>
      <c r="I983" s="515">
        <v>20</v>
      </c>
    </row>
    <row r="984" spans="1:9" s="93" customFormat="1" ht="12.75" customHeight="1">
      <c r="A984" s="367">
        <v>976</v>
      </c>
      <c r="B984" s="512" t="s">
        <v>3786</v>
      </c>
      <c r="C984" s="512" t="s">
        <v>3787</v>
      </c>
      <c r="D984" s="512">
        <v>14001022573</v>
      </c>
      <c r="E984" s="513" t="s">
        <v>2350</v>
      </c>
      <c r="F984" s="367" t="s">
        <v>2351</v>
      </c>
      <c r="G984" s="514">
        <v>100</v>
      </c>
      <c r="H984" s="514">
        <v>100</v>
      </c>
      <c r="I984" s="515">
        <v>20</v>
      </c>
    </row>
    <row r="985" spans="1:9" s="93" customFormat="1" ht="12.75" customHeight="1">
      <c r="A985" s="367">
        <v>977</v>
      </c>
      <c r="B985" s="512" t="s">
        <v>2455</v>
      </c>
      <c r="C985" s="512" t="s">
        <v>3706</v>
      </c>
      <c r="D985" s="512">
        <v>14001017023</v>
      </c>
      <c r="E985" s="513" t="s">
        <v>2350</v>
      </c>
      <c r="F985" s="367" t="s">
        <v>2351</v>
      </c>
      <c r="G985" s="514">
        <v>100</v>
      </c>
      <c r="H985" s="514">
        <v>100</v>
      </c>
      <c r="I985" s="515">
        <v>20</v>
      </c>
    </row>
    <row r="986" spans="1:9" s="93" customFormat="1" ht="12.75" customHeight="1">
      <c r="A986" s="367">
        <v>978</v>
      </c>
      <c r="B986" s="512" t="s">
        <v>2375</v>
      </c>
      <c r="C986" s="512" t="s">
        <v>3788</v>
      </c>
      <c r="D986" s="512">
        <v>14001020487</v>
      </c>
      <c r="E986" s="513" t="s">
        <v>2350</v>
      </c>
      <c r="F986" s="367" t="s">
        <v>2351</v>
      </c>
      <c r="G986" s="514">
        <v>100</v>
      </c>
      <c r="H986" s="514">
        <v>100</v>
      </c>
      <c r="I986" s="515">
        <v>20</v>
      </c>
    </row>
    <row r="987" spans="1:9" s="93" customFormat="1" ht="12.75" customHeight="1">
      <c r="A987" s="367">
        <v>979</v>
      </c>
      <c r="B987" s="512" t="s">
        <v>3789</v>
      </c>
      <c r="C987" s="512" t="s">
        <v>3790</v>
      </c>
      <c r="D987" s="512">
        <v>40001040438</v>
      </c>
      <c r="E987" s="513" t="s">
        <v>2350</v>
      </c>
      <c r="F987" s="367" t="s">
        <v>2351</v>
      </c>
      <c r="G987" s="514">
        <v>100</v>
      </c>
      <c r="H987" s="514">
        <v>100</v>
      </c>
      <c r="I987" s="515">
        <v>20</v>
      </c>
    </row>
    <row r="988" spans="1:9" s="93" customFormat="1" ht="12.75" customHeight="1">
      <c r="A988" s="367">
        <v>980</v>
      </c>
      <c r="B988" s="512" t="s">
        <v>3791</v>
      </c>
      <c r="C988" s="512" t="s">
        <v>3792</v>
      </c>
      <c r="D988" s="512">
        <v>14001006641</v>
      </c>
      <c r="E988" s="513" t="s">
        <v>2350</v>
      </c>
      <c r="F988" s="367" t="s">
        <v>2351</v>
      </c>
      <c r="G988" s="514">
        <v>100</v>
      </c>
      <c r="H988" s="514">
        <v>100</v>
      </c>
      <c r="I988" s="515">
        <v>20</v>
      </c>
    </row>
    <row r="989" spans="1:9" s="93" customFormat="1" ht="12.75" customHeight="1">
      <c r="A989" s="367">
        <v>981</v>
      </c>
      <c r="B989" s="512" t="s">
        <v>2509</v>
      </c>
      <c r="C989" s="512" t="s">
        <v>2591</v>
      </c>
      <c r="D989" s="512">
        <v>14001029059</v>
      </c>
      <c r="E989" s="513" t="s">
        <v>2350</v>
      </c>
      <c r="F989" s="367" t="s">
        <v>2351</v>
      </c>
      <c r="G989" s="514">
        <v>100</v>
      </c>
      <c r="H989" s="514">
        <v>100</v>
      </c>
      <c r="I989" s="515">
        <v>20</v>
      </c>
    </row>
    <row r="990" spans="1:9" s="93" customFormat="1" ht="12.75" customHeight="1">
      <c r="A990" s="367">
        <v>982</v>
      </c>
      <c r="B990" s="512" t="s">
        <v>877</v>
      </c>
      <c r="C990" s="512" t="s">
        <v>3793</v>
      </c>
      <c r="D990" s="512">
        <v>14001003332</v>
      </c>
      <c r="E990" s="513" t="s">
        <v>2350</v>
      </c>
      <c r="F990" s="367" t="s">
        <v>2351</v>
      </c>
      <c r="G990" s="514">
        <v>100</v>
      </c>
      <c r="H990" s="514">
        <v>100</v>
      </c>
      <c r="I990" s="515">
        <v>20</v>
      </c>
    </row>
    <row r="991" spans="1:9" s="93" customFormat="1" ht="12.75" customHeight="1">
      <c r="A991" s="367">
        <v>983</v>
      </c>
      <c r="B991" s="512" t="s">
        <v>678</v>
      </c>
      <c r="C991" s="512" t="s">
        <v>3794</v>
      </c>
      <c r="D991" s="516" t="s">
        <v>3795</v>
      </c>
      <c r="E991" s="513" t="s">
        <v>2350</v>
      </c>
      <c r="F991" s="367" t="s">
        <v>2351</v>
      </c>
      <c r="G991" s="514">
        <v>150</v>
      </c>
      <c r="H991" s="514">
        <v>150</v>
      </c>
      <c r="I991" s="515">
        <v>30</v>
      </c>
    </row>
    <row r="992" spans="1:9" s="93" customFormat="1" ht="12.75" customHeight="1">
      <c r="A992" s="367">
        <v>984</v>
      </c>
      <c r="B992" s="379" t="s">
        <v>2712</v>
      </c>
      <c r="C992" s="379" t="s">
        <v>3796</v>
      </c>
      <c r="D992" s="517">
        <v>18001016815</v>
      </c>
      <c r="E992" s="513" t="s">
        <v>2350</v>
      </c>
      <c r="F992" s="367" t="s">
        <v>2351</v>
      </c>
      <c r="G992" s="514">
        <v>100</v>
      </c>
      <c r="H992" s="514">
        <v>100</v>
      </c>
      <c r="I992" s="515">
        <v>20</v>
      </c>
    </row>
    <row r="993" spans="1:9" s="93" customFormat="1" ht="12.75" customHeight="1">
      <c r="A993" s="367">
        <v>985</v>
      </c>
      <c r="B993" s="379" t="s">
        <v>513</v>
      </c>
      <c r="C993" s="379" t="s">
        <v>3797</v>
      </c>
      <c r="D993" s="517">
        <v>18001066493</v>
      </c>
      <c r="E993" s="513" t="s">
        <v>2350</v>
      </c>
      <c r="F993" s="367" t="s">
        <v>2351</v>
      </c>
      <c r="G993" s="514">
        <v>100</v>
      </c>
      <c r="H993" s="514">
        <v>100</v>
      </c>
      <c r="I993" s="515">
        <v>20</v>
      </c>
    </row>
    <row r="994" spans="1:9" s="93" customFormat="1" ht="12.75" customHeight="1">
      <c r="A994" s="367">
        <v>986</v>
      </c>
      <c r="B994" s="379" t="s">
        <v>2520</v>
      </c>
      <c r="C994" s="379" t="s">
        <v>2524</v>
      </c>
      <c r="D994" s="517">
        <v>18001051049</v>
      </c>
      <c r="E994" s="513" t="s">
        <v>2350</v>
      </c>
      <c r="F994" s="367" t="s">
        <v>2351</v>
      </c>
      <c r="G994" s="514">
        <v>100</v>
      </c>
      <c r="H994" s="514">
        <v>100</v>
      </c>
      <c r="I994" s="515">
        <v>20</v>
      </c>
    </row>
    <row r="995" spans="1:9" s="93" customFormat="1" ht="12.75" customHeight="1">
      <c r="A995" s="367">
        <v>987</v>
      </c>
      <c r="B995" s="379" t="s">
        <v>2996</v>
      </c>
      <c r="C995" s="379" t="s">
        <v>3798</v>
      </c>
      <c r="D995" s="517">
        <v>18001059233</v>
      </c>
      <c r="E995" s="513" t="s">
        <v>2350</v>
      </c>
      <c r="F995" s="367" t="s">
        <v>2351</v>
      </c>
      <c r="G995" s="514">
        <v>100</v>
      </c>
      <c r="H995" s="514">
        <v>100</v>
      </c>
      <c r="I995" s="515">
        <v>20</v>
      </c>
    </row>
    <row r="996" spans="1:9" s="93" customFormat="1" ht="12.75" customHeight="1">
      <c r="A996" s="367">
        <v>988</v>
      </c>
      <c r="B996" s="379" t="s">
        <v>2817</v>
      </c>
      <c r="C996" s="379" t="s">
        <v>3799</v>
      </c>
      <c r="D996" s="517">
        <v>18001054296</v>
      </c>
      <c r="E996" s="513" t="s">
        <v>2350</v>
      </c>
      <c r="F996" s="367" t="s">
        <v>2351</v>
      </c>
      <c r="G996" s="514">
        <v>100</v>
      </c>
      <c r="H996" s="514">
        <v>100</v>
      </c>
      <c r="I996" s="515">
        <v>20</v>
      </c>
    </row>
    <row r="997" spans="1:9" s="93" customFormat="1" ht="12.75" customHeight="1">
      <c r="A997" s="367">
        <v>989</v>
      </c>
      <c r="B997" s="379" t="s">
        <v>2630</v>
      </c>
      <c r="C997" s="379" t="s">
        <v>3800</v>
      </c>
      <c r="D997" s="517">
        <v>18001015022</v>
      </c>
      <c r="E997" s="513" t="s">
        <v>2350</v>
      </c>
      <c r="F997" s="367" t="s">
        <v>2351</v>
      </c>
      <c r="G997" s="514">
        <v>100</v>
      </c>
      <c r="H997" s="514">
        <v>100</v>
      </c>
      <c r="I997" s="515">
        <v>20</v>
      </c>
    </row>
    <row r="998" spans="1:9" s="93" customFormat="1" ht="12.75" customHeight="1">
      <c r="A998" s="367">
        <v>990</v>
      </c>
      <c r="B998" s="518" t="s">
        <v>2894</v>
      </c>
      <c r="C998" s="518" t="s">
        <v>3801</v>
      </c>
      <c r="D998" s="447" t="s">
        <v>3802</v>
      </c>
      <c r="E998" s="513" t="s">
        <v>2350</v>
      </c>
      <c r="F998" s="367" t="s">
        <v>2351</v>
      </c>
      <c r="G998" s="514">
        <v>150</v>
      </c>
      <c r="H998" s="514">
        <v>150</v>
      </c>
      <c r="I998" s="515">
        <v>30</v>
      </c>
    </row>
    <row r="999" spans="1:9" s="93" customFormat="1" ht="12.75" customHeight="1">
      <c r="A999" s="367">
        <v>991</v>
      </c>
      <c r="B999" s="512" t="s">
        <v>3803</v>
      </c>
      <c r="C999" s="512" t="s">
        <v>3804</v>
      </c>
      <c r="D999" s="516" t="s">
        <v>3805</v>
      </c>
      <c r="E999" s="513" t="s">
        <v>2350</v>
      </c>
      <c r="F999" s="367" t="s">
        <v>2351</v>
      </c>
      <c r="G999" s="514">
        <v>100</v>
      </c>
      <c r="H999" s="514">
        <v>100</v>
      </c>
      <c r="I999" s="515">
        <v>20</v>
      </c>
    </row>
    <row r="1000" spans="1:9" s="93" customFormat="1" ht="12.75" customHeight="1">
      <c r="A1000" s="367">
        <v>992</v>
      </c>
      <c r="B1000" s="512" t="s">
        <v>2766</v>
      </c>
      <c r="C1000" s="512" t="s">
        <v>3806</v>
      </c>
      <c r="D1000" s="516" t="s">
        <v>3807</v>
      </c>
      <c r="E1000" s="513" t="s">
        <v>2350</v>
      </c>
      <c r="F1000" s="367" t="s">
        <v>2351</v>
      </c>
      <c r="G1000" s="514">
        <v>100</v>
      </c>
      <c r="H1000" s="514">
        <v>100</v>
      </c>
      <c r="I1000" s="515">
        <v>20</v>
      </c>
    </row>
    <row r="1001" spans="1:9" s="93" customFormat="1" ht="12.75" customHeight="1">
      <c r="A1001" s="367">
        <v>993</v>
      </c>
      <c r="B1001" s="512" t="s">
        <v>2435</v>
      </c>
      <c r="C1001" s="512" t="s">
        <v>2625</v>
      </c>
      <c r="D1001" s="447" t="s">
        <v>3808</v>
      </c>
      <c r="E1001" s="513" t="s">
        <v>2350</v>
      </c>
      <c r="F1001" s="367" t="s">
        <v>2351</v>
      </c>
      <c r="G1001" s="514">
        <v>100</v>
      </c>
      <c r="H1001" s="514">
        <v>100</v>
      </c>
      <c r="I1001" s="515">
        <v>20</v>
      </c>
    </row>
    <row r="1002" spans="1:9" s="93" customFormat="1" ht="12.75" customHeight="1">
      <c r="A1002" s="367">
        <v>994</v>
      </c>
      <c r="B1002" s="512" t="s">
        <v>3119</v>
      </c>
      <c r="C1002" s="512" t="s">
        <v>3809</v>
      </c>
      <c r="D1002" s="447" t="s">
        <v>3810</v>
      </c>
      <c r="E1002" s="513" t="s">
        <v>2350</v>
      </c>
      <c r="F1002" s="367" t="s">
        <v>2351</v>
      </c>
      <c r="G1002" s="514">
        <v>100</v>
      </c>
      <c r="H1002" s="514">
        <v>100</v>
      </c>
      <c r="I1002" s="515">
        <v>20</v>
      </c>
    </row>
    <row r="1003" spans="1:9" s="93" customFormat="1" ht="12.75" customHeight="1">
      <c r="A1003" s="367">
        <v>995</v>
      </c>
      <c r="B1003" s="512" t="s">
        <v>3811</v>
      </c>
      <c r="C1003" s="512" t="s">
        <v>3812</v>
      </c>
      <c r="D1003" s="447" t="s">
        <v>3813</v>
      </c>
      <c r="E1003" s="513" t="s">
        <v>2350</v>
      </c>
      <c r="F1003" s="367" t="s">
        <v>2351</v>
      </c>
      <c r="G1003" s="514">
        <v>100</v>
      </c>
      <c r="H1003" s="514">
        <v>100</v>
      </c>
      <c r="I1003" s="515">
        <v>20</v>
      </c>
    </row>
    <row r="1004" spans="1:9" s="93" customFormat="1" ht="12.75" customHeight="1">
      <c r="A1004" s="367">
        <v>996</v>
      </c>
      <c r="B1004" s="512" t="s">
        <v>843</v>
      </c>
      <c r="C1004" s="512" t="s">
        <v>3814</v>
      </c>
      <c r="D1004" s="447" t="s">
        <v>3815</v>
      </c>
      <c r="E1004" s="513" t="s">
        <v>2350</v>
      </c>
      <c r="F1004" s="367" t="s">
        <v>2351</v>
      </c>
      <c r="G1004" s="514">
        <v>100</v>
      </c>
      <c r="H1004" s="514">
        <v>100</v>
      </c>
      <c r="I1004" s="515">
        <v>20</v>
      </c>
    </row>
    <row r="1005" spans="1:9" s="93" customFormat="1" ht="12.75" customHeight="1">
      <c r="A1005" s="367">
        <v>997</v>
      </c>
      <c r="B1005" s="512" t="s">
        <v>676</v>
      </c>
      <c r="C1005" s="512" t="s">
        <v>2879</v>
      </c>
      <c r="D1005" s="447" t="s">
        <v>3816</v>
      </c>
      <c r="E1005" s="513" t="s">
        <v>2350</v>
      </c>
      <c r="F1005" s="367" t="s">
        <v>2351</v>
      </c>
      <c r="G1005" s="514">
        <v>100</v>
      </c>
      <c r="H1005" s="514">
        <v>100</v>
      </c>
      <c r="I1005" s="515">
        <v>20</v>
      </c>
    </row>
    <row r="1006" spans="1:9" s="93" customFormat="1" ht="12.75" customHeight="1">
      <c r="A1006" s="367">
        <v>998</v>
      </c>
      <c r="B1006" s="512" t="s">
        <v>2630</v>
      </c>
      <c r="C1006" s="512" t="s">
        <v>3303</v>
      </c>
      <c r="D1006" s="447" t="s">
        <v>3817</v>
      </c>
      <c r="E1006" s="513" t="s">
        <v>2350</v>
      </c>
      <c r="F1006" s="367" t="s">
        <v>2351</v>
      </c>
      <c r="G1006" s="514">
        <v>100</v>
      </c>
      <c r="H1006" s="514">
        <v>100</v>
      </c>
      <c r="I1006" s="515">
        <v>20</v>
      </c>
    </row>
    <row r="1007" spans="1:9" s="93" customFormat="1" ht="12.75" customHeight="1">
      <c r="A1007" s="367">
        <v>999</v>
      </c>
      <c r="B1007" s="512" t="s">
        <v>2493</v>
      </c>
      <c r="C1007" s="512" t="s">
        <v>2760</v>
      </c>
      <c r="D1007" s="516" t="s">
        <v>3818</v>
      </c>
      <c r="E1007" s="513" t="s">
        <v>2350</v>
      </c>
      <c r="F1007" s="367" t="s">
        <v>2351</v>
      </c>
      <c r="G1007" s="514">
        <v>100</v>
      </c>
      <c r="H1007" s="514">
        <v>100</v>
      </c>
      <c r="I1007" s="515">
        <v>20</v>
      </c>
    </row>
    <row r="1008" spans="1:9" s="93" customFormat="1" ht="12.75" customHeight="1">
      <c r="A1008" s="367">
        <v>1000</v>
      </c>
      <c r="B1008" s="512" t="s">
        <v>2824</v>
      </c>
      <c r="C1008" s="512" t="s">
        <v>3809</v>
      </c>
      <c r="D1008" s="516" t="s">
        <v>3819</v>
      </c>
      <c r="E1008" s="513" t="s">
        <v>2350</v>
      </c>
      <c r="F1008" s="367" t="s">
        <v>2351</v>
      </c>
      <c r="G1008" s="514">
        <v>100</v>
      </c>
      <c r="H1008" s="514">
        <v>100</v>
      </c>
      <c r="I1008" s="515">
        <v>20</v>
      </c>
    </row>
    <row r="1009" spans="1:9" s="93" customFormat="1" ht="12.75" customHeight="1">
      <c r="A1009" s="367">
        <v>1001</v>
      </c>
      <c r="B1009" s="512" t="s">
        <v>3820</v>
      </c>
      <c r="C1009" s="512" t="s">
        <v>3821</v>
      </c>
      <c r="D1009" s="447" t="s">
        <v>3822</v>
      </c>
      <c r="E1009" s="513" t="s">
        <v>2350</v>
      </c>
      <c r="F1009" s="367" t="s">
        <v>2351</v>
      </c>
      <c r="G1009" s="514">
        <v>100</v>
      </c>
      <c r="H1009" s="514">
        <v>100</v>
      </c>
      <c r="I1009" s="515">
        <v>20</v>
      </c>
    </row>
    <row r="1010" spans="1:9" s="93" customFormat="1" ht="12.75" customHeight="1">
      <c r="A1010" s="367">
        <v>1002</v>
      </c>
      <c r="B1010" s="512" t="s">
        <v>513</v>
      </c>
      <c r="C1010" s="512" t="s">
        <v>3256</v>
      </c>
      <c r="D1010" s="516" t="s">
        <v>3823</v>
      </c>
      <c r="E1010" s="513" t="s">
        <v>2350</v>
      </c>
      <c r="F1010" s="367" t="s">
        <v>2351</v>
      </c>
      <c r="G1010" s="514">
        <v>100</v>
      </c>
      <c r="H1010" s="514">
        <v>100</v>
      </c>
      <c r="I1010" s="515">
        <v>20</v>
      </c>
    </row>
    <row r="1011" spans="1:9" s="93" customFormat="1" ht="12.75" customHeight="1">
      <c r="A1011" s="367">
        <v>1003</v>
      </c>
      <c r="B1011" s="521" t="s">
        <v>3024</v>
      </c>
      <c r="C1011" s="512" t="s">
        <v>3824</v>
      </c>
      <c r="D1011" s="447" t="s">
        <v>3825</v>
      </c>
      <c r="E1011" s="513" t="s">
        <v>2350</v>
      </c>
      <c r="F1011" s="367" t="s">
        <v>2351</v>
      </c>
      <c r="G1011" s="514">
        <v>100</v>
      </c>
      <c r="H1011" s="514">
        <v>100</v>
      </c>
      <c r="I1011" s="515">
        <v>20</v>
      </c>
    </row>
    <row r="1012" spans="1:9" s="93" customFormat="1" ht="12.75" customHeight="1">
      <c r="A1012" s="367">
        <v>1004</v>
      </c>
      <c r="B1012" s="521" t="s">
        <v>2379</v>
      </c>
      <c r="C1012" s="522" t="s">
        <v>3826</v>
      </c>
      <c r="D1012" s="523" t="s">
        <v>3827</v>
      </c>
      <c r="E1012" s="513" t="s">
        <v>2350</v>
      </c>
      <c r="F1012" s="367" t="s">
        <v>2351</v>
      </c>
      <c r="G1012" s="514">
        <v>100</v>
      </c>
      <c r="H1012" s="514">
        <v>100</v>
      </c>
      <c r="I1012" s="515">
        <v>20</v>
      </c>
    </row>
    <row r="1013" spans="1:9" s="93" customFormat="1" ht="12.75" customHeight="1">
      <c r="A1013" s="367">
        <v>1005</v>
      </c>
      <c r="B1013" s="512" t="s">
        <v>3828</v>
      </c>
      <c r="C1013" s="512" t="s">
        <v>2769</v>
      </c>
      <c r="D1013" s="447" t="s">
        <v>3829</v>
      </c>
      <c r="E1013" s="513" t="s">
        <v>2350</v>
      </c>
      <c r="F1013" s="367" t="s">
        <v>2351</v>
      </c>
      <c r="G1013" s="514">
        <v>100</v>
      </c>
      <c r="H1013" s="514">
        <v>100</v>
      </c>
      <c r="I1013" s="515">
        <v>20</v>
      </c>
    </row>
    <row r="1014" spans="1:9" s="93" customFormat="1" ht="12.75" customHeight="1">
      <c r="A1014" s="367">
        <v>1006</v>
      </c>
      <c r="B1014" s="512" t="s">
        <v>884</v>
      </c>
      <c r="C1014" s="512" t="s">
        <v>834</v>
      </c>
      <c r="D1014" s="516" t="s">
        <v>3830</v>
      </c>
      <c r="E1014" s="513" t="s">
        <v>2350</v>
      </c>
      <c r="F1014" s="367" t="s">
        <v>2351</v>
      </c>
      <c r="G1014" s="514">
        <v>100</v>
      </c>
      <c r="H1014" s="514">
        <v>100</v>
      </c>
      <c r="I1014" s="515">
        <v>20</v>
      </c>
    </row>
    <row r="1015" spans="1:9" s="93" customFormat="1" ht="12.75" customHeight="1">
      <c r="A1015" s="367">
        <v>1007</v>
      </c>
      <c r="B1015" s="512" t="s">
        <v>2355</v>
      </c>
      <c r="C1015" s="512" t="s">
        <v>3831</v>
      </c>
      <c r="D1015" s="447" t="s">
        <v>3832</v>
      </c>
      <c r="E1015" s="513" t="s">
        <v>2350</v>
      </c>
      <c r="F1015" s="367" t="s">
        <v>2351</v>
      </c>
      <c r="G1015" s="514">
        <v>100</v>
      </c>
      <c r="H1015" s="514">
        <v>100</v>
      </c>
      <c r="I1015" s="515">
        <v>20</v>
      </c>
    </row>
    <row r="1016" spans="1:9" s="93" customFormat="1" ht="12.75" customHeight="1">
      <c r="A1016" s="367">
        <v>1008</v>
      </c>
      <c r="B1016" s="521" t="s">
        <v>671</v>
      </c>
      <c r="C1016" s="512" t="s">
        <v>2595</v>
      </c>
      <c r="D1016" s="447" t="s">
        <v>3833</v>
      </c>
      <c r="E1016" s="513" t="s">
        <v>2350</v>
      </c>
      <c r="F1016" s="367" t="s">
        <v>2351</v>
      </c>
      <c r="G1016" s="514">
        <v>100</v>
      </c>
      <c r="H1016" s="514">
        <v>100</v>
      </c>
      <c r="I1016" s="515">
        <v>20</v>
      </c>
    </row>
    <row r="1017" spans="1:9" s="93" customFormat="1" ht="12.75" customHeight="1">
      <c r="A1017" s="367">
        <v>1009</v>
      </c>
      <c r="B1017" s="512" t="s">
        <v>853</v>
      </c>
      <c r="C1017" s="512" t="s">
        <v>3834</v>
      </c>
      <c r="D1017" s="447" t="s">
        <v>3835</v>
      </c>
      <c r="E1017" s="513" t="s">
        <v>2350</v>
      </c>
      <c r="F1017" s="367" t="s">
        <v>2351</v>
      </c>
      <c r="G1017" s="514">
        <v>100</v>
      </c>
      <c r="H1017" s="514">
        <v>100</v>
      </c>
      <c r="I1017" s="515">
        <v>20</v>
      </c>
    </row>
    <row r="1018" spans="1:9" s="93" customFormat="1" ht="12.75" customHeight="1">
      <c r="A1018" s="367">
        <v>1010</v>
      </c>
      <c r="B1018" s="512" t="s">
        <v>2656</v>
      </c>
      <c r="C1018" s="512" t="s">
        <v>3663</v>
      </c>
      <c r="D1018" s="447" t="s">
        <v>3836</v>
      </c>
      <c r="E1018" s="513" t="s">
        <v>2350</v>
      </c>
      <c r="F1018" s="367" t="s">
        <v>2351</v>
      </c>
      <c r="G1018" s="514">
        <v>100</v>
      </c>
      <c r="H1018" s="514">
        <v>100</v>
      </c>
      <c r="I1018" s="515">
        <v>20</v>
      </c>
    </row>
    <row r="1019" spans="1:9" s="93" customFormat="1" ht="12.75" customHeight="1">
      <c r="A1019" s="367">
        <v>1011</v>
      </c>
      <c r="B1019" s="512" t="s">
        <v>2665</v>
      </c>
      <c r="C1019" s="512" t="s">
        <v>3170</v>
      </c>
      <c r="D1019" s="447" t="s">
        <v>3837</v>
      </c>
      <c r="E1019" s="513" t="s">
        <v>2350</v>
      </c>
      <c r="F1019" s="367" t="s">
        <v>2351</v>
      </c>
      <c r="G1019" s="514">
        <v>100</v>
      </c>
      <c r="H1019" s="514">
        <v>100</v>
      </c>
      <c r="I1019" s="515">
        <v>20</v>
      </c>
    </row>
    <row r="1020" spans="1:9" s="93" customFormat="1" ht="12.75" customHeight="1">
      <c r="A1020" s="367">
        <v>1012</v>
      </c>
      <c r="B1020" s="512" t="s">
        <v>2589</v>
      </c>
      <c r="C1020" s="512" t="s">
        <v>3838</v>
      </c>
      <c r="D1020" s="516" t="s">
        <v>3839</v>
      </c>
      <c r="E1020" s="513" t="s">
        <v>2350</v>
      </c>
      <c r="F1020" s="367" t="s">
        <v>2351</v>
      </c>
      <c r="G1020" s="514">
        <v>100</v>
      </c>
      <c r="H1020" s="514">
        <v>100</v>
      </c>
      <c r="I1020" s="515">
        <v>20</v>
      </c>
    </row>
    <row r="1021" spans="1:9" s="93" customFormat="1" ht="12.75" customHeight="1">
      <c r="A1021" s="367">
        <v>1013</v>
      </c>
      <c r="B1021" s="512" t="s">
        <v>676</v>
      </c>
      <c r="C1021" s="512" t="s">
        <v>3840</v>
      </c>
      <c r="D1021" s="516" t="s">
        <v>3841</v>
      </c>
      <c r="E1021" s="513" t="s">
        <v>2350</v>
      </c>
      <c r="F1021" s="367" t="s">
        <v>2351</v>
      </c>
      <c r="G1021" s="514">
        <v>100</v>
      </c>
      <c r="H1021" s="514">
        <v>100</v>
      </c>
      <c r="I1021" s="515">
        <v>20</v>
      </c>
    </row>
    <row r="1022" spans="1:9" s="93" customFormat="1" ht="12.75" customHeight="1">
      <c r="A1022" s="367">
        <v>1014</v>
      </c>
      <c r="B1022" s="512" t="s">
        <v>2903</v>
      </c>
      <c r="C1022" s="512" t="s">
        <v>3840</v>
      </c>
      <c r="D1022" s="447" t="s">
        <v>3842</v>
      </c>
      <c r="E1022" s="513" t="s">
        <v>2350</v>
      </c>
      <c r="F1022" s="367" t="s">
        <v>2351</v>
      </c>
      <c r="G1022" s="514">
        <v>100</v>
      </c>
      <c r="H1022" s="514">
        <v>100</v>
      </c>
      <c r="I1022" s="515">
        <v>20</v>
      </c>
    </row>
    <row r="1023" spans="1:9" s="93" customFormat="1" ht="12.75" customHeight="1">
      <c r="A1023" s="367">
        <v>1015</v>
      </c>
      <c r="B1023" s="512" t="s">
        <v>2826</v>
      </c>
      <c r="C1023" s="512" t="s">
        <v>3843</v>
      </c>
      <c r="D1023" s="447" t="s">
        <v>3844</v>
      </c>
      <c r="E1023" s="513" t="s">
        <v>2350</v>
      </c>
      <c r="F1023" s="367" t="s">
        <v>2351</v>
      </c>
      <c r="G1023" s="514">
        <v>100</v>
      </c>
      <c r="H1023" s="514">
        <v>100</v>
      </c>
      <c r="I1023" s="515">
        <v>20</v>
      </c>
    </row>
    <row r="1024" spans="1:9" s="93" customFormat="1" ht="12.75" customHeight="1">
      <c r="A1024" s="367">
        <v>1016</v>
      </c>
      <c r="B1024" s="512" t="s">
        <v>671</v>
      </c>
      <c r="C1024" s="512" t="s">
        <v>2641</v>
      </c>
      <c r="D1024" s="447" t="s">
        <v>3845</v>
      </c>
      <c r="E1024" s="513" t="s">
        <v>2350</v>
      </c>
      <c r="F1024" s="367" t="s">
        <v>2351</v>
      </c>
      <c r="G1024" s="514">
        <v>100</v>
      </c>
      <c r="H1024" s="514">
        <v>100</v>
      </c>
      <c r="I1024" s="515">
        <v>20</v>
      </c>
    </row>
    <row r="1025" spans="1:9" s="93" customFormat="1" ht="12.75" customHeight="1">
      <c r="A1025" s="367">
        <v>1017</v>
      </c>
      <c r="B1025" s="512" t="s">
        <v>2493</v>
      </c>
      <c r="C1025" s="512" t="s">
        <v>588</v>
      </c>
      <c r="D1025" s="447" t="s">
        <v>3846</v>
      </c>
      <c r="E1025" s="513" t="s">
        <v>2350</v>
      </c>
      <c r="F1025" s="367" t="s">
        <v>2351</v>
      </c>
      <c r="G1025" s="514">
        <v>100</v>
      </c>
      <c r="H1025" s="514">
        <v>100</v>
      </c>
      <c r="I1025" s="515">
        <v>20</v>
      </c>
    </row>
    <row r="1026" spans="1:9" s="93" customFormat="1" ht="12.75" customHeight="1">
      <c r="A1026" s="367">
        <v>1018</v>
      </c>
      <c r="B1026" s="371" t="s">
        <v>587</v>
      </c>
      <c r="C1026" s="371" t="s">
        <v>3847</v>
      </c>
      <c r="D1026" s="371">
        <v>59001025067</v>
      </c>
      <c r="E1026" s="513" t="s">
        <v>2350</v>
      </c>
      <c r="F1026" s="367" t="s">
        <v>2351</v>
      </c>
      <c r="G1026" s="514">
        <v>100</v>
      </c>
      <c r="H1026" s="514">
        <v>100</v>
      </c>
      <c r="I1026" s="515">
        <v>20</v>
      </c>
    </row>
    <row r="1027" spans="1:9" s="93" customFormat="1" ht="12.75" customHeight="1">
      <c r="A1027" s="367">
        <v>1019</v>
      </c>
      <c r="B1027" s="371" t="s">
        <v>2405</v>
      </c>
      <c r="C1027" s="371" t="s">
        <v>3848</v>
      </c>
      <c r="D1027" s="371">
        <v>59001101563</v>
      </c>
      <c r="E1027" s="513" t="s">
        <v>2350</v>
      </c>
      <c r="F1027" s="367" t="s">
        <v>2351</v>
      </c>
      <c r="G1027" s="514">
        <v>100</v>
      </c>
      <c r="H1027" s="514">
        <v>100</v>
      </c>
      <c r="I1027" s="515">
        <v>20</v>
      </c>
    </row>
    <row r="1028" spans="1:9" s="93" customFormat="1" ht="12.75" customHeight="1">
      <c r="A1028" s="367">
        <v>1020</v>
      </c>
      <c r="B1028" s="371" t="s">
        <v>843</v>
      </c>
      <c r="C1028" s="371" t="s">
        <v>2591</v>
      </c>
      <c r="D1028" s="371">
        <v>59001087022</v>
      </c>
      <c r="E1028" s="513" t="s">
        <v>2350</v>
      </c>
      <c r="F1028" s="367" t="s">
        <v>2351</v>
      </c>
      <c r="G1028" s="514">
        <v>100</v>
      </c>
      <c r="H1028" s="514">
        <v>100</v>
      </c>
      <c r="I1028" s="515">
        <v>20</v>
      </c>
    </row>
    <row r="1029" spans="1:9" s="93" customFormat="1" ht="12.75" customHeight="1">
      <c r="A1029" s="367">
        <v>1021</v>
      </c>
      <c r="B1029" s="371" t="s">
        <v>2390</v>
      </c>
      <c r="C1029" s="371" t="s">
        <v>2864</v>
      </c>
      <c r="D1029" s="371">
        <v>59001124524</v>
      </c>
      <c r="E1029" s="513" t="s">
        <v>2350</v>
      </c>
      <c r="F1029" s="367" t="s">
        <v>2351</v>
      </c>
      <c r="G1029" s="514">
        <v>100</v>
      </c>
      <c r="H1029" s="514">
        <v>100</v>
      </c>
      <c r="I1029" s="515">
        <v>20</v>
      </c>
    </row>
    <row r="1030" spans="1:9" s="93" customFormat="1" ht="12.75" customHeight="1">
      <c r="A1030" s="367">
        <v>1022</v>
      </c>
      <c r="B1030" s="371" t="s">
        <v>2490</v>
      </c>
      <c r="C1030" s="371" t="s">
        <v>3849</v>
      </c>
      <c r="D1030" s="371">
        <v>61001060320</v>
      </c>
      <c r="E1030" s="513" t="s">
        <v>2350</v>
      </c>
      <c r="F1030" s="367" t="s">
        <v>2351</v>
      </c>
      <c r="G1030" s="514">
        <v>100</v>
      </c>
      <c r="H1030" s="514">
        <v>100</v>
      </c>
      <c r="I1030" s="515">
        <v>20</v>
      </c>
    </row>
    <row r="1031" spans="1:9" s="93" customFormat="1" ht="12.75" customHeight="1">
      <c r="A1031" s="367">
        <v>1023</v>
      </c>
      <c r="B1031" s="371" t="s">
        <v>3850</v>
      </c>
      <c r="C1031" s="371" t="s">
        <v>3851</v>
      </c>
      <c r="D1031" s="371">
        <v>59001122382</v>
      </c>
      <c r="E1031" s="513" t="s">
        <v>2350</v>
      </c>
      <c r="F1031" s="367" t="s">
        <v>2351</v>
      </c>
      <c r="G1031" s="514">
        <v>100</v>
      </c>
      <c r="H1031" s="514">
        <v>100</v>
      </c>
      <c r="I1031" s="515">
        <v>20</v>
      </c>
    </row>
    <row r="1032" spans="1:9" s="93" customFormat="1" ht="12.75" customHeight="1">
      <c r="A1032" s="367">
        <v>1024</v>
      </c>
      <c r="B1032" s="371" t="s">
        <v>2634</v>
      </c>
      <c r="C1032" s="371" t="s">
        <v>3852</v>
      </c>
      <c r="D1032" s="380" t="s">
        <v>3853</v>
      </c>
      <c r="E1032" s="513" t="s">
        <v>2350</v>
      </c>
      <c r="F1032" s="367" t="s">
        <v>2351</v>
      </c>
      <c r="G1032" s="514">
        <v>100</v>
      </c>
      <c r="H1032" s="514">
        <v>100</v>
      </c>
      <c r="I1032" s="515">
        <v>20</v>
      </c>
    </row>
    <row r="1033" spans="1:9" s="93" customFormat="1" ht="12.75" customHeight="1">
      <c r="A1033" s="367">
        <v>1025</v>
      </c>
      <c r="B1033" s="371" t="s">
        <v>2714</v>
      </c>
      <c r="C1033" s="371" t="s">
        <v>3854</v>
      </c>
      <c r="D1033" s="371">
        <v>43001020795</v>
      </c>
      <c r="E1033" s="513" t="s">
        <v>2350</v>
      </c>
      <c r="F1033" s="367" t="s">
        <v>2351</v>
      </c>
      <c r="G1033" s="514">
        <v>100</v>
      </c>
      <c r="H1033" s="514">
        <v>100</v>
      </c>
      <c r="I1033" s="515">
        <v>20</v>
      </c>
    </row>
    <row r="1034" spans="1:9" s="93" customFormat="1" ht="12.75" customHeight="1">
      <c r="A1034" s="367">
        <v>1026</v>
      </c>
      <c r="B1034" s="371" t="s">
        <v>3855</v>
      </c>
      <c r="C1034" s="371" t="s">
        <v>3856</v>
      </c>
      <c r="D1034" s="371">
        <v>59001046951</v>
      </c>
      <c r="E1034" s="513" t="s">
        <v>2350</v>
      </c>
      <c r="F1034" s="367" t="s">
        <v>2351</v>
      </c>
      <c r="G1034" s="514">
        <v>100</v>
      </c>
      <c r="H1034" s="514">
        <v>100</v>
      </c>
      <c r="I1034" s="515">
        <v>20</v>
      </c>
    </row>
    <row r="1035" spans="1:9" s="93" customFormat="1" ht="12.75" customHeight="1">
      <c r="A1035" s="367">
        <v>1027</v>
      </c>
      <c r="B1035" s="371" t="s">
        <v>3857</v>
      </c>
      <c r="C1035" s="371" t="s">
        <v>3858</v>
      </c>
      <c r="D1035" s="371">
        <v>59001096450</v>
      </c>
      <c r="E1035" s="513" t="s">
        <v>2350</v>
      </c>
      <c r="F1035" s="367" t="s">
        <v>2351</v>
      </c>
      <c r="G1035" s="514">
        <v>100</v>
      </c>
      <c r="H1035" s="514">
        <v>100</v>
      </c>
      <c r="I1035" s="515">
        <v>20</v>
      </c>
    </row>
    <row r="1036" spans="1:9" s="93" customFormat="1" ht="12.75" customHeight="1">
      <c r="A1036" s="367">
        <v>1028</v>
      </c>
      <c r="B1036" s="371" t="s">
        <v>2854</v>
      </c>
      <c r="C1036" s="371" t="s">
        <v>3678</v>
      </c>
      <c r="D1036" s="371">
        <v>62702014235</v>
      </c>
      <c r="E1036" s="513" t="s">
        <v>2350</v>
      </c>
      <c r="F1036" s="367" t="s">
        <v>2351</v>
      </c>
      <c r="G1036" s="514">
        <v>100</v>
      </c>
      <c r="H1036" s="514">
        <v>100</v>
      </c>
      <c r="I1036" s="515">
        <v>20</v>
      </c>
    </row>
    <row r="1037" spans="1:9" s="93" customFormat="1" ht="12.75" customHeight="1">
      <c r="A1037" s="367">
        <v>1029</v>
      </c>
      <c r="B1037" s="371" t="s">
        <v>2807</v>
      </c>
      <c r="C1037" s="371" t="s">
        <v>3859</v>
      </c>
      <c r="D1037" s="371">
        <v>59003003860</v>
      </c>
      <c r="E1037" s="513" t="s">
        <v>2350</v>
      </c>
      <c r="F1037" s="367" t="s">
        <v>2351</v>
      </c>
      <c r="G1037" s="514">
        <v>100</v>
      </c>
      <c r="H1037" s="514">
        <v>100</v>
      </c>
      <c r="I1037" s="515">
        <v>20</v>
      </c>
    </row>
    <row r="1038" spans="1:9" s="93" customFormat="1" ht="12.75" customHeight="1">
      <c r="A1038" s="367">
        <v>1030</v>
      </c>
      <c r="B1038" s="371" t="s">
        <v>3860</v>
      </c>
      <c r="C1038" s="371" t="s">
        <v>3861</v>
      </c>
      <c r="D1038" s="371">
        <v>59002002655</v>
      </c>
      <c r="E1038" s="513" t="s">
        <v>2350</v>
      </c>
      <c r="F1038" s="367" t="s">
        <v>2351</v>
      </c>
      <c r="G1038" s="514">
        <v>100</v>
      </c>
      <c r="H1038" s="514">
        <v>100</v>
      </c>
      <c r="I1038" s="515">
        <v>20</v>
      </c>
    </row>
    <row r="1039" spans="1:9" s="93" customFormat="1" ht="12.75" customHeight="1">
      <c r="A1039" s="367">
        <v>1031</v>
      </c>
      <c r="B1039" s="371" t="s">
        <v>676</v>
      </c>
      <c r="C1039" s="371" t="s">
        <v>3066</v>
      </c>
      <c r="D1039" s="371">
        <v>59001084172</v>
      </c>
      <c r="E1039" s="513" t="s">
        <v>2350</v>
      </c>
      <c r="F1039" s="367" t="s">
        <v>2351</v>
      </c>
      <c r="G1039" s="514">
        <v>100</v>
      </c>
      <c r="H1039" s="514">
        <v>100</v>
      </c>
      <c r="I1039" s="515">
        <v>20</v>
      </c>
    </row>
    <row r="1040" spans="1:9" s="93" customFormat="1" ht="12.75" customHeight="1">
      <c r="A1040" s="367">
        <v>1032</v>
      </c>
      <c r="B1040" s="371" t="s">
        <v>2526</v>
      </c>
      <c r="C1040" s="371" t="s">
        <v>3862</v>
      </c>
      <c r="D1040" s="371">
        <v>20001066579</v>
      </c>
      <c r="E1040" s="513" t="s">
        <v>2350</v>
      </c>
      <c r="F1040" s="367" t="s">
        <v>2351</v>
      </c>
      <c r="G1040" s="514">
        <v>100</v>
      </c>
      <c r="H1040" s="514">
        <v>100</v>
      </c>
      <c r="I1040" s="515">
        <v>20</v>
      </c>
    </row>
    <row r="1041" spans="1:9" s="93" customFormat="1" ht="12.75" customHeight="1">
      <c r="A1041" s="367">
        <v>1033</v>
      </c>
      <c r="B1041" s="371" t="s">
        <v>2807</v>
      </c>
      <c r="C1041" s="371" t="s">
        <v>3863</v>
      </c>
      <c r="D1041" s="371">
        <v>59001110399</v>
      </c>
      <c r="E1041" s="513" t="s">
        <v>2350</v>
      </c>
      <c r="F1041" s="367" t="s">
        <v>2351</v>
      </c>
      <c r="G1041" s="514">
        <v>100</v>
      </c>
      <c r="H1041" s="514">
        <v>100</v>
      </c>
      <c r="I1041" s="515">
        <v>20</v>
      </c>
    </row>
    <row r="1042" spans="1:9" s="93" customFormat="1" ht="12.75" customHeight="1">
      <c r="A1042" s="367">
        <v>1034</v>
      </c>
      <c r="B1042" s="371" t="s">
        <v>2634</v>
      </c>
      <c r="C1042" s="371" t="s">
        <v>3847</v>
      </c>
      <c r="D1042" s="380" t="s">
        <v>3864</v>
      </c>
      <c r="E1042" s="513" t="s">
        <v>2350</v>
      </c>
      <c r="F1042" s="367" t="s">
        <v>2351</v>
      </c>
      <c r="G1042" s="514">
        <v>100</v>
      </c>
      <c r="H1042" s="514">
        <v>100</v>
      </c>
      <c r="I1042" s="515">
        <v>20</v>
      </c>
    </row>
    <row r="1043" spans="1:9" s="93" customFormat="1" ht="12.75" customHeight="1">
      <c r="A1043" s="367">
        <v>1035</v>
      </c>
      <c r="B1043" s="371" t="s">
        <v>2414</v>
      </c>
      <c r="C1043" s="371" t="s">
        <v>3865</v>
      </c>
      <c r="D1043" s="371">
        <v>59001110943</v>
      </c>
      <c r="E1043" s="513" t="s">
        <v>2350</v>
      </c>
      <c r="F1043" s="367" t="s">
        <v>2351</v>
      </c>
      <c r="G1043" s="514">
        <v>100</v>
      </c>
      <c r="H1043" s="514">
        <v>100</v>
      </c>
      <c r="I1043" s="515">
        <v>20</v>
      </c>
    </row>
    <row r="1044" spans="1:9" s="93" customFormat="1" ht="12.75" customHeight="1">
      <c r="A1044" s="367">
        <v>1036</v>
      </c>
      <c r="B1044" s="371" t="s">
        <v>2552</v>
      </c>
      <c r="C1044" s="371" t="s">
        <v>3866</v>
      </c>
      <c r="D1044" s="371">
        <v>59001031291</v>
      </c>
      <c r="E1044" s="513" t="s">
        <v>2350</v>
      </c>
      <c r="F1044" s="367" t="s">
        <v>2351</v>
      </c>
      <c r="G1044" s="514">
        <v>100</v>
      </c>
      <c r="H1044" s="514">
        <v>100</v>
      </c>
      <c r="I1044" s="515">
        <v>20</v>
      </c>
    </row>
    <row r="1045" spans="1:9" s="93" customFormat="1" ht="12.75" customHeight="1">
      <c r="A1045" s="367">
        <v>1037</v>
      </c>
      <c r="B1045" s="371" t="s">
        <v>513</v>
      </c>
      <c r="C1045" s="371" t="s">
        <v>3861</v>
      </c>
      <c r="D1045" s="371">
        <v>50101004525</v>
      </c>
      <c r="E1045" s="513" t="s">
        <v>2350</v>
      </c>
      <c r="F1045" s="367" t="s">
        <v>2351</v>
      </c>
      <c r="G1045" s="514">
        <v>100</v>
      </c>
      <c r="H1045" s="514">
        <v>100</v>
      </c>
      <c r="I1045" s="515">
        <v>20</v>
      </c>
    </row>
    <row r="1046" spans="1:9" s="93" customFormat="1" ht="12.75" customHeight="1">
      <c r="A1046" s="367">
        <v>1038</v>
      </c>
      <c r="B1046" s="371" t="s">
        <v>3707</v>
      </c>
      <c r="C1046" s="371" t="s">
        <v>3867</v>
      </c>
      <c r="D1046" s="371">
        <v>51001028402</v>
      </c>
      <c r="E1046" s="513" t="s">
        <v>2350</v>
      </c>
      <c r="F1046" s="367" t="s">
        <v>2351</v>
      </c>
      <c r="G1046" s="514">
        <v>100</v>
      </c>
      <c r="H1046" s="514">
        <v>100</v>
      </c>
      <c r="I1046" s="515">
        <v>20</v>
      </c>
    </row>
    <row r="1047" spans="1:9" s="93" customFormat="1" ht="12.75" customHeight="1">
      <c r="A1047" s="367">
        <v>1039</v>
      </c>
      <c r="B1047" s="371" t="s">
        <v>606</v>
      </c>
      <c r="C1047" s="371" t="s">
        <v>3868</v>
      </c>
      <c r="D1047" s="371">
        <v>59001110535</v>
      </c>
      <c r="E1047" s="513" t="s">
        <v>2350</v>
      </c>
      <c r="F1047" s="367" t="s">
        <v>2351</v>
      </c>
      <c r="G1047" s="514">
        <v>100</v>
      </c>
      <c r="H1047" s="514">
        <v>100</v>
      </c>
      <c r="I1047" s="515">
        <v>20</v>
      </c>
    </row>
    <row r="1048" spans="1:9" s="93" customFormat="1" ht="12.75" customHeight="1">
      <c r="A1048" s="367">
        <v>1040</v>
      </c>
      <c r="B1048" s="371" t="s">
        <v>3140</v>
      </c>
      <c r="C1048" s="371" t="s">
        <v>852</v>
      </c>
      <c r="D1048" s="371">
        <v>59001123697</v>
      </c>
      <c r="E1048" s="513" t="s">
        <v>2350</v>
      </c>
      <c r="F1048" s="367" t="s">
        <v>2351</v>
      </c>
      <c r="G1048" s="514">
        <v>100</v>
      </c>
      <c r="H1048" s="514">
        <v>100</v>
      </c>
      <c r="I1048" s="515">
        <v>20</v>
      </c>
    </row>
    <row r="1049" spans="1:9" s="93" customFormat="1" ht="12.75" customHeight="1">
      <c r="A1049" s="367">
        <v>1041</v>
      </c>
      <c r="B1049" s="371" t="s">
        <v>676</v>
      </c>
      <c r="C1049" s="371" t="s">
        <v>2733</v>
      </c>
      <c r="D1049" s="371">
        <v>59001096353</v>
      </c>
      <c r="E1049" s="513" t="s">
        <v>2350</v>
      </c>
      <c r="F1049" s="367" t="s">
        <v>2351</v>
      </c>
      <c r="G1049" s="514">
        <v>100</v>
      </c>
      <c r="H1049" s="514">
        <v>100</v>
      </c>
      <c r="I1049" s="515">
        <v>20</v>
      </c>
    </row>
    <row r="1050" spans="1:9" s="93" customFormat="1" ht="12.75" customHeight="1">
      <c r="A1050" s="367">
        <v>1042</v>
      </c>
      <c r="B1050" s="371" t="s">
        <v>676</v>
      </c>
      <c r="C1050" s="371" t="s">
        <v>3869</v>
      </c>
      <c r="D1050" s="371">
        <v>59001119344</v>
      </c>
      <c r="E1050" s="513" t="s">
        <v>2350</v>
      </c>
      <c r="F1050" s="367" t="s">
        <v>2351</v>
      </c>
      <c r="G1050" s="514">
        <v>100</v>
      </c>
      <c r="H1050" s="514">
        <v>100</v>
      </c>
      <c r="I1050" s="515">
        <v>20</v>
      </c>
    </row>
    <row r="1051" spans="1:9" s="93" customFormat="1" ht="12.75" customHeight="1">
      <c r="A1051" s="367">
        <v>1043</v>
      </c>
      <c r="B1051" s="371" t="s">
        <v>2390</v>
      </c>
      <c r="C1051" s="371" t="s">
        <v>3870</v>
      </c>
      <c r="D1051" s="371">
        <v>59001031019</v>
      </c>
      <c r="E1051" s="513" t="s">
        <v>2350</v>
      </c>
      <c r="F1051" s="367" t="s">
        <v>2351</v>
      </c>
      <c r="G1051" s="514">
        <v>100</v>
      </c>
      <c r="H1051" s="514">
        <v>100</v>
      </c>
      <c r="I1051" s="515">
        <v>20</v>
      </c>
    </row>
    <row r="1052" spans="1:9" s="93" customFormat="1" ht="12.75" customHeight="1">
      <c r="A1052" s="367">
        <v>1044</v>
      </c>
      <c r="B1052" s="371" t="s">
        <v>2996</v>
      </c>
      <c r="C1052" s="371" t="s">
        <v>3192</v>
      </c>
      <c r="D1052" s="380">
        <v>59001037720</v>
      </c>
      <c r="E1052" s="513" t="s">
        <v>2350</v>
      </c>
      <c r="F1052" s="367" t="s">
        <v>2351</v>
      </c>
      <c r="G1052" s="514">
        <v>150</v>
      </c>
      <c r="H1052" s="514">
        <v>150</v>
      </c>
      <c r="I1052" s="515">
        <v>30</v>
      </c>
    </row>
    <row r="1053" spans="1:9" s="93" customFormat="1" ht="12.75" customHeight="1">
      <c r="A1053" s="367">
        <v>1045</v>
      </c>
      <c r="B1053" s="371" t="s">
        <v>3871</v>
      </c>
      <c r="C1053" s="371" t="s">
        <v>3859</v>
      </c>
      <c r="D1053" s="380" t="s">
        <v>3872</v>
      </c>
      <c r="E1053" s="513" t="s">
        <v>2350</v>
      </c>
      <c r="F1053" s="367" t="s">
        <v>2351</v>
      </c>
      <c r="G1053" s="514">
        <v>100</v>
      </c>
      <c r="H1053" s="514">
        <v>100</v>
      </c>
      <c r="I1053" s="515">
        <v>20</v>
      </c>
    </row>
    <row r="1054" spans="1:9" s="93" customFormat="1" ht="12.75" customHeight="1">
      <c r="A1054" s="367">
        <v>1046</v>
      </c>
      <c r="B1054" s="371" t="s">
        <v>2435</v>
      </c>
      <c r="C1054" s="371" t="s">
        <v>3873</v>
      </c>
      <c r="D1054" s="380" t="s">
        <v>3874</v>
      </c>
      <c r="E1054" s="513" t="s">
        <v>2350</v>
      </c>
      <c r="F1054" s="367" t="s">
        <v>2351</v>
      </c>
      <c r="G1054" s="514">
        <v>100</v>
      </c>
      <c r="H1054" s="514">
        <v>100</v>
      </c>
      <c r="I1054" s="515">
        <v>20</v>
      </c>
    </row>
    <row r="1055" spans="1:9" s="93" customFormat="1" ht="12.75" customHeight="1">
      <c r="A1055" s="367">
        <v>1047</v>
      </c>
      <c r="B1055" s="371" t="s">
        <v>2390</v>
      </c>
      <c r="C1055" s="371" t="s">
        <v>3875</v>
      </c>
      <c r="D1055" s="380" t="s">
        <v>3876</v>
      </c>
      <c r="E1055" s="513" t="s">
        <v>2350</v>
      </c>
      <c r="F1055" s="367" t="s">
        <v>2351</v>
      </c>
      <c r="G1055" s="514">
        <v>100</v>
      </c>
      <c r="H1055" s="514">
        <v>100</v>
      </c>
      <c r="I1055" s="515">
        <v>20</v>
      </c>
    </row>
    <row r="1056" spans="1:9" s="93" customFormat="1" ht="12.75" customHeight="1">
      <c r="A1056" s="367">
        <v>1048</v>
      </c>
      <c r="B1056" s="371" t="s">
        <v>513</v>
      </c>
      <c r="C1056" s="371" t="s">
        <v>3713</v>
      </c>
      <c r="D1056" s="380" t="s">
        <v>3877</v>
      </c>
      <c r="E1056" s="513" t="s">
        <v>2350</v>
      </c>
      <c r="F1056" s="367" t="s">
        <v>2351</v>
      </c>
      <c r="G1056" s="514">
        <v>100</v>
      </c>
      <c r="H1056" s="514">
        <v>100</v>
      </c>
      <c r="I1056" s="515">
        <v>20</v>
      </c>
    </row>
    <row r="1057" spans="1:9" s="93" customFormat="1" ht="12.75" customHeight="1">
      <c r="A1057" s="367">
        <v>1049</v>
      </c>
      <c r="B1057" s="371" t="s">
        <v>2461</v>
      </c>
      <c r="C1057" s="371" t="s">
        <v>3878</v>
      </c>
      <c r="D1057" s="380" t="s">
        <v>3879</v>
      </c>
      <c r="E1057" s="513" t="s">
        <v>2350</v>
      </c>
      <c r="F1057" s="367" t="s">
        <v>2351</v>
      </c>
      <c r="G1057" s="514">
        <v>100</v>
      </c>
      <c r="H1057" s="514">
        <v>100</v>
      </c>
      <c r="I1057" s="515">
        <v>20</v>
      </c>
    </row>
    <row r="1058" spans="1:9" s="93" customFormat="1" ht="12.75" customHeight="1">
      <c r="A1058" s="367">
        <v>1050</v>
      </c>
      <c r="B1058" s="371" t="s">
        <v>3391</v>
      </c>
      <c r="C1058" s="371" t="s">
        <v>3880</v>
      </c>
      <c r="D1058" s="380">
        <v>59001056467</v>
      </c>
      <c r="E1058" s="513" t="s">
        <v>2350</v>
      </c>
      <c r="F1058" s="367" t="s">
        <v>2351</v>
      </c>
      <c r="G1058" s="514">
        <v>100</v>
      </c>
      <c r="H1058" s="514">
        <v>100</v>
      </c>
      <c r="I1058" s="515">
        <v>20</v>
      </c>
    </row>
    <row r="1059" spans="1:9" s="93" customFormat="1" ht="12.75" customHeight="1">
      <c r="A1059" s="367">
        <v>1051</v>
      </c>
      <c r="B1059" s="512" t="s">
        <v>600</v>
      </c>
      <c r="C1059" s="512" t="s">
        <v>3881</v>
      </c>
      <c r="D1059" s="512">
        <v>57001008909</v>
      </c>
      <c r="E1059" s="513" t="s">
        <v>2350</v>
      </c>
      <c r="F1059" s="367" t="s">
        <v>2351</v>
      </c>
      <c r="G1059" s="514">
        <v>100</v>
      </c>
      <c r="H1059" s="514">
        <v>100</v>
      </c>
      <c r="I1059" s="515">
        <v>20</v>
      </c>
    </row>
    <row r="1060" spans="1:9" s="93" customFormat="1" ht="12.75" customHeight="1">
      <c r="A1060" s="367">
        <v>1052</v>
      </c>
      <c r="B1060" s="512" t="s">
        <v>2824</v>
      </c>
      <c r="C1060" s="512" t="s">
        <v>3145</v>
      </c>
      <c r="D1060" s="512">
        <v>57001054174</v>
      </c>
      <c r="E1060" s="513" t="s">
        <v>2350</v>
      </c>
      <c r="F1060" s="367" t="s">
        <v>2351</v>
      </c>
      <c r="G1060" s="514">
        <v>100</v>
      </c>
      <c r="H1060" s="514">
        <v>100</v>
      </c>
      <c r="I1060" s="515">
        <v>20</v>
      </c>
    </row>
    <row r="1061" spans="1:9" s="93" customFormat="1" ht="12.75" customHeight="1">
      <c r="A1061" s="367">
        <v>1053</v>
      </c>
      <c r="B1061" s="512" t="s">
        <v>592</v>
      </c>
      <c r="C1061" s="512" t="s">
        <v>3294</v>
      </c>
      <c r="D1061" s="512">
        <v>57001014928</v>
      </c>
      <c r="E1061" s="513" t="s">
        <v>2350</v>
      </c>
      <c r="F1061" s="367" t="s">
        <v>2351</v>
      </c>
      <c r="G1061" s="514">
        <v>100</v>
      </c>
      <c r="H1061" s="514">
        <v>100</v>
      </c>
      <c r="I1061" s="515">
        <v>20</v>
      </c>
    </row>
    <row r="1062" spans="1:9" s="93" customFormat="1" ht="12.75" customHeight="1">
      <c r="A1062" s="367">
        <v>1054</v>
      </c>
      <c r="B1062" s="512" t="s">
        <v>3882</v>
      </c>
      <c r="C1062" s="512" t="s">
        <v>3883</v>
      </c>
      <c r="D1062" s="512">
        <v>57001059715</v>
      </c>
      <c r="E1062" s="513" t="s">
        <v>2350</v>
      </c>
      <c r="F1062" s="367" t="s">
        <v>2351</v>
      </c>
      <c r="G1062" s="514">
        <v>100</v>
      </c>
      <c r="H1062" s="514">
        <v>100</v>
      </c>
      <c r="I1062" s="515">
        <v>20</v>
      </c>
    </row>
    <row r="1063" spans="1:9" s="93" customFormat="1" ht="12.75" customHeight="1">
      <c r="A1063" s="367">
        <v>1055</v>
      </c>
      <c r="B1063" s="512" t="s">
        <v>676</v>
      </c>
      <c r="C1063" s="512" t="s">
        <v>3884</v>
      </c>
      <c r="D1063" s="512">
        <v>57001040860</v>
      </c>
      <c r="E1063" s="513" t="s">
        <v>2350</v>
      </c>
      <c r="F1063" s="367" t="s">
        <v>2351</v>
      </c>
      <c r="G1063" s="514">
        <v>100</v>
      </c>
      <c r="H1063" s="514">
        <v>100</v>
      </c>
      <c r="I1063" s="515">
        <v>20</v>
      </c>
    </row>
    <row r="1064" spans="1:9" s="93" customFormat="1" ht="12.75" customHeight="1">
      <c r="A1064" s="367">
        <v>1056</v>
      </c>
      <c r="B1064" s="512" t="s">
        <v>3068</v>
      </c>
      <c r="C1064" s="512" t="s">
        <v>2602</v>
      </c>
      <c r="D1064" s="512">
        <v>57001057906</v>
      </c>
      <c r="E1064" s="513" t="s">
        <v>2350</v>
      </c>
      <c r="F1064" s="367" t="s">
        <v>2351</v>
      </c>
      <c r="G1064" s="514">
        <v>100</v>
      </c>
      <c r="H1064" s="514">
        <v>100</v>
      </c>
      <c r="I1064" s="515">
        <v>20</v>
      </c>
    </row>
    <row r="1065" spans="1:9" s="93" customFormat="1" ht="12.75" customHeight="1">
      <c r="A1065" s="367">
        <v>1057</v>
      </c>
      <c r="B1065" s="512" t="s">
        <v>3885</v>
      </c>
      <c r="C1065" s="512" t="s">
        <v>3886</v>
      </c>
      <c r="D1065" s="512">
        <v>59001102185</v>
      </c>
      <c r="E1065" s="513" t="s">
        <v>2350</v>
      </c>
      <c r="F1065" s="367" t="s">
        <v>2351</v>
      </c>
      <c r="G1065" s="514">
        <v>100</v>
      </c>
      <c r="H1065" s="514">
        <v>100</v>
      </c>
      <c r="I1065" s="515">
        <v>20</v>
      </c>
    </row>
    <row r="1066" spans="1:9" s="93" customFormat="1" ht="12.75" customHeight="1">
      <c r="A1066" s="367">
        <v>1058</v>
      </c>
      <c r="B1066" s="512" t="s">
        <v>2714</v>
      </c>
      <c r="C1066" s="512" t="s">
        <v>3887</v>
      </c>
      <c r="D1066" s="512">
        <v>57001001361</v>
      </c>
      <c r="E1066" s="513" t="s">
        <v>2350</v>
      </c>
      <c r="F1066" s="367" t="s">
        <v>2351</v>
      </c>
      <c r="G1066" s="514">
        <v>100</v>
      </c>
      <c r="H1066" s="514">
        <v>100</v>
      </c>
      <c r="I1066" s="515">
        <v>20</v>
      </c>
    </row>
    <row r="1067" spans="1:9" s="93" customFormat="1" ht="12.75" customHeight="1">
      <c r="A1067" s="367">
        <v>1059</v>
      </c>
      <c r="B1067" s="512" t="s">
        <v>513</v>
      </c>
      <c r="C1067" s="512" t="s">
        <v>2547</v>
      </c>
      <c r="D1067" s="512">
        <v>57001033994</v>
      </c>
      <c r="E1067" s="513" t="s">
        <v>2350</v>
      </c>
      <c r="F1067" s="367" t="s">
        <v>2351</v>
      </c>
      <c r="G1067" s="514">
        <v>100</v>
      </c>
      <c r="H1067" s="514">
        <v>100</v>
      </c>
      <c r="I1067" s="515">
        <v>20</v>
      </c>
    </row>
    <row r="1068" spans="1:9" s="93" customFormat="1" ht="12.75" customHeight="1">
      <c r="A1068" s="367">
        <v>1060</v>
      </c>
      <c r="B1068" s="512" t="s">
        <v>3524</v>
      </c>
      <c r="C1068" s="512" t="s">
        <v>2528</v>
      </c>
      <c r="D1068" s="512">
        <v>57001049738</v>
      </c>
      <c r="E1068" s="513" t="s">
        <v>2350</v>
      </c>
      <c r="F1068" s="367" t="s">
        <v>2351</v>
      </c>
      <c r="G1068" s="514">
        <v>100</v>
      </c>
      <c r="H1068" s="514">
        <v>100</v>
      </c>
      <c r="I1068" s="515">
        <v>20</v>
      </c>
    </row>
    <row r="1069" spans="1:9" s="93" customFormat="1" ht="12.75" customHeight="1">
      <c r="A1069" s="367">
        <v>1061</v>
      </c>
      <c r="B1069" s="512" t="s">
        <v>3068</v>
      </c>
      <c r="C1069" s="512" t="s">
        <v>591</v>
      </c>
      <c r="D1069" s="512">
        <v>57501062202</v>
      </c>
      <c r="E1069" s="513" t="s">
        <v>2350</v>
      </c>
      <c r="F1069" s="367" t="s">
        <v>2351</v>
      </c>
      <c r="G1069" s="514">
        <v>100</v>
      </c>
      <c r="H1069" s="514">
        <v>100</v>
      </c>
      <c r="I1069" s="515">
        <v>20</v>
      </c>
    </row>
    <row r="1070" spans="1:9" s="93" customFormat="1" ht="12.75" customHeight="1">
      <c r="A1070" s="367">
        <v>1062</v>
      </c>
      <c r="B1070" s="512" t="s">
        <v>2435</v>
      </c>
      <c r="C1070" s="512" t="s">
        <v>3243</v>
      </c>
      <c r="D1070" s="512">
        <v>57001058888</v>
      </c>
      <c r="E1070" s="513" t="s">
        <v>2350</v>
      </c>
      <c r="F1070" s="367" t="s">
        <v>2351</v>
      </c>
      <c r="G1070" s="514">
        <v>100</v>
      </c>
      <c r="H1070" s="514">
        <v>100</v>
      </c>
      <c r="I1070" s="515">
        <v>20</v>
      </c>
    </row>
    <row r="1071" spans="1:9" s="93" customFormat="1" ht="12.75" customHeight="1">
      <c r="A1071" s="367">
        <v>1063</v>
      </c>
      <c r="B1071" s="512" t="s">
        <v>2697</v>
      </c>
      <c r="C1071" s="512" t="s">
        <v>834</v>
      </c>
      <c r="D1071" s="516">
        <v>57801063986</v>
      </c>
      <c r="E1071" s="513" t="s">
        <v>2350</v>
      </c>
      <c r="F1071" s="367" t="s">
        <v>2351</v>
      </c>
      <c r="G1071" s="514">
        <v>150</v>
      </c>
      <c r="H1071" s="514">
        <v>150</v>
      </c>
      <c r="I1071" s="515">
        <v>30</v>
      </c>
    </row>
    <row r="1072" spans="1:9" s="93" customFormat="1" ht="12.75" customHeight="1">
      <c r="A1072" s="367">
        <v>1064</v>
      </c>
      <c r="B1072" s="512" t="s">
        <v>3488</v>
      </c>
      <c r="C1072" s="512" t="s">
        <v>3888</v>
      </c>
      <c r="D1072" s="516" t="s">
        <v>3889</v>
      </c>
      <c r="E1072" s="513" t="s">
        <v>2350</v>
      </c>
      <c r="F1072" s="367" t="s">
        <v>2351</v>
      </c>
      <c r="G1072" s="514">
        <v>100</v>
      </c>
      <c r="H1072" s="514">
        <v>100</v>
      </c>
      <c r="I1072" s="515">
        <v>20</v>
      </c>
    </row>
    <row r="1073" spans="1:9" s="93" customFormat="1" ht="12.75" customHeight="1">
      <c r="A1073" s="367">
        <v>1065</v>
      </c>
      <c r="B1073" s="512" t="s">
        <v>600</v>
      </c>
      <c r="C1073" s="512" t="s">
        <v>3399</v>
      </c>
      <c r="D1073" s="516" t="s">
        <v>3890</v>
      </c>
      <c r="E1073" s="513" t="s">
        <v>2350</v>
      </c>
      <c r="F1073" s="367" t="s">
        <v>2351</v>
      </c>
      <c r="G1073" s="514">
        <v>100</v>
      </c>
      <c r="H1073" s="514">
        <v>100</v>
      </c>
      <c r="I1073" s="515">
        <v>20</v>
      </c>
    </row>
    <row r="1074" spans="1:9" s="93" customFormat="1" ht="12.75" customHeight="1">
      <c r="A1074" s="367">
        <v>1066</v>
      </c>
      <c r="B1074" s="512" t="s">
        <v>3075</v>
      </c>
      <c r="C1074" s="512" t="s">
        <v>3002</v>
      </c>
      <c r="D1074" s="516">
        <v>16001014757</v>
      </c>
      <c r="E1074" s="513" t="s">
        <v>2350</v>
      </c>
      <c r="F1074" s="367" t="s">
        <v>2351</v>
      </c>
      <c r="G1074" s="514">
        <v>100</v>
      </c>
      <c r="H1074" s="514">
        <v>100</v>
      </c>
      <c r="I1074" s="515">
        <v>20</v>
      </c>
    </row>
    <row r="1075" spans="1:9" s="93" customFormat="1" ht="12.75" customHeight="1">
      <c r="A1075" s="367">
        <v>1067</v>
      </c>
      <c r="B1075" s="512" t="s">
        <v>3891</v>
      </c>
      <c r="C1075" s="512" t="s">
        <v>3892</v>
      </c>
      <c r="D1075" s="516">
        <v>16001015142</v>
      </c>
      <c r="E1075" s="513" t="s">
        <v>2350</v>
      </c>
      <c r="F1075" s="367" t="s">
        <v>2351</v>
      </c>
      <c r="G1075" s="514">
        <v>150</v>
      </c>
      <c r="H1075" s="514">
        <v>150</v>
      </c>
      <c r="I1075" s="515">
        <v>30</v>
      </c>
    </row>
    <row r="1076" spans="1:9" s="93" customFormat="1" ht="12.75" customHeight="1">
      <c r="A1076" s="367">
        <v>1068</v>
      </c>
      <c r="B1076" s="512" t="s">
        <v>2807</v>
      </c>
      <c r="C1076" s="512" t="s">
        <v>3893</v>
      </c>
      <c r="D1076" s="512">
        <v>14001025936</v>
      </c>
      <c r="E1076" s="513" t="s">
        <v>2350</v>
      </c>
      <c r="F1076" s="367" t="s">
        <v>2351</v>
      </c>
      <c r="G1076" s="514">
        <v>100</v>
      </c>
      <c r="H1076" s="514">
        <v>100</v>
      </c>
      <c r="I1076" s="515">
        <v>20</v>
      </c>
    </row>
    <row r="1077" spans="1:9" s="93" customFormat="1" ht="12.75" customHeight="1">
      <c r="A1077" s="367">
        <v>1069</v>
      </c>
      <c r="B1077" s="379" t="s">
        <v>2894</v>
      </c>
      <c r="C1077" s="379" t="s">
        <v>3894</v>
      </c>
      <c r="D1077" s="517">
        <v>18001001879</v>
      </c>
      <c r="E1077" s="513" t="s">
        <v>2350</v>
      </c>
      <c r="F1077" s="367" t="s">
        <v>2351</v>
      </c>
      <c r="G1077" s="514">
        <v>100</v>
      </c>
      <c r="H1077" s="514">
        <v>100</v>
      </c>
      <c r="I1077" s="515">
        <v>20</v>
      </c>
    </row>
    <row r="1078" spans="1:9" s="93" customFormat="1" ht="12.75" customHeight="1">
      <c r="A1078" s="367">
        <v>1070</v>
      </c>
      <c r="B1078" s="379" t="s">
        <v>2509</v>
      </c>
      <c r="C1078" s="379" t="s">
        <v>3895</v>
      </c>
      <c r="D1078" s="517">
        <v>21001029798</v>
      </c>
      <c r="E1078" s="513" t="s">
        <v>2350</v>
      </c>
      <c r="F1078" s="367" t="s">
        <v>2351</v>
      </c>
      <c r="G1078" s="514">
        <v>100</v>
      </c>
      <c r="H1078" s="514">
        <v>100</v>
      </c>
      <c r="I1078" s="515">
        <v>20</v>
      </c>
    </row>
    <row r="1079" spans="1:9" s="93" customFormat="1" ht="12.75" customHeight="1">
      <c r="A1079" s="367">
        <v>1071</v>
      </c>
      <c r="B1079" s="379" t="s">
        <v>3538</v>
      </c>
      <c r="C1079" s="379" t="s">
        <v>2641</v>
      </c>
      <c r="D1079" s="517">
        <v>18001047647</v>
      </c>
      <c r="E1079" s="513" t="s">
        <v>2350</v>
      </c>
      <c r="F1079" s="367" t="s">
        <v>2351</v>
      </c>
      <c r="G1079" s="514">
        <v>100</v>
      </c>
      <c r="H1079" s="514">
        <v>100</v>
      </c>
      <c r="I1079" s="515">
        <v>20</v>
      </c>
    </row>
    <row r="1080" spans="1:9" s="93" customFormat="1" ht="12.75" customHeight="1">
      <c r="A1080" s="367">
        <v>1072</v>
      </c>
      <c r="B1080" s="379" t="s">
        <v>2630</v>
      </c>
      <c r="C1080" s="379" t="s">
        <v>3896</v>
      </c>
      <c r="D1080" s="517">
        <v>56001020984</v>
      </c>
      <c r="E1080" s="513" t="s">
        <v>2350</v>
      </c>
      <c r="F1080" s="367" t="s">
        <v>2351</v>
      </c>
      <c r="G1080" s="514">
        <v>100</v>
      </c>
      <c r="H1080" s="514">
        <v>100</v>
      </c>
      <c r="I1080" s="515">
        <v>20</v>
      </c>
    </row>
    <row r="1081" spans="1:9" s="93" customFormat="1" ht="12.75" customHeight="1">
      <c r="A1081" s="367">
        <v>1073</v>
      </c>
      <c r="B1081" s="379" t="s">
        <v>2538</v>
      </c>
      <c r="C1081" s="379" t="s">
        <v>2674</v>
      </c>
      <c r="D1081" s="517">
        <v>18001071539</v>
      </c>
      <c r="E1081" s="513" t="s">
        <v>2350</v>
      </c>
      <c r="F1081" s="367" t="s">
        <v>2351</v>
      </c>
      <c r="G1081" s="514">
        <v>100</v>
      </c>
      <c r="H1081" s="514">
        <v>100</v>
      </c>
      <c r="I1081" s="515">
        <v>20</v>
      </c>
    </row>
    <row r="1082" spans="1:9" s="93" customFormat="1" ht="12.75" customHeight="1">
      <c r="A1082" s="367">
        <v>1074</v>
      </c>
      <c r="B1082" s="379" t="s">
        <v>2520</v>
      </c>
      <c r="C1082" s="379" t="s">
        <v>3897</v>
      </c>
      <c r="D1082" s="517">
        <v>18001045138</v>
      </c>
      <c r="E1082" s="513" t="s">
        <v>2350</v>
      </c>
      <c r="F1082" s="367" t="s">
        <v>2351</v>
      </c>
      <c r="G1082" s="514">
        <v>100</v>
      </c>
      <c r="H1082" s="514">
        <v>100</v>
      </c>
      <c r="I1082" s="515">
        <v>20</v>
      </c>
    </row>
    <row r="1083" spans="1:9" s="93" customFormat="1" ht="12.75" customHeight="1">
      <c r="A1083" s="367">
        <v>1075</v>
      </c>
      <c r="B1083" s="379" t="s">
        <v>3269</v>
      </c>
      <c r="C1083" s="379" t="s">
        <v>3898</v>
      </c>
      <c r="D1083" s="517">
        <v>18001063285</v>
      </c>
      <c r="E1083" s="513" t="s">
        <v>2350</v>
      </c>
      <c r="F1083" s="367" t="s">
        <v>2351</v>
      </c>
      <c r="G1083" s="514">
        <v>100</v>
      </c>
      <c r="H1083" s="514">
        <v>100</v>
      </c>
      <c r="I1083" s="515">
        <v>20</v>
      </c>
    </row>
    <row r="1084" spans="1:9" s="93" customFormat="1" ht="12.75" customHeight="1">
      <c r="A1084" s="367">
        <v>1076</v>
      </c>
      <c r="B1084" s="379" t="s">
        <v>2538</v>
      </c>
      <c r="C1084" s="379" t="s">
        <v>3899</v>
      </c>
      <c r="D1084" s="517">
        <v>18001037968</v>
      </c>
      <c r="E1084" s="513" t="s">
        <v>2350</v>
      </c>
      <c r="F1084" s="367" t="s">
        <v>2351</v>
      </c>
      <c r="G1084" s="514">
        <v>100</v>
      </c>
      <c r="H1084" s="514">
        <v>100</v>
      </c>
      <c r="I1084" s="515">
        <v>20</v>
      </c>
    </row>
    <row r="1085" spans="1:9" s="93" customFormat="1" ht="12.75" customHeight="1">
      <c r="A1085" s="367">
        <v>1077</v>
      </c>
      <c r="B1085" s="379" t="s">
        <v>3900</v>
      </c>
      <c r="C1085" s="379" t="s">
        <v>2574</v>
      </c>
      <c r="D1085" s="517">
        <v>18001043779</v>
      </c>
      <c r="E1085" s="513" t="s">
        <v>2350</v>
      </c>
      <c r="F1085" s="367" t="s">
        <v>2351</v>
      </c>
      <c r="G1085" s="514">
        <v>100</v>
      </c>
      <c r="H1085" s="514">
        <v>100</v>
      </c>
      <c r="I1085" s="515">
        <v>20</v>
      </c>
    </row>
    <row r="1086" spans="1:9" s="93" customFormat="1" ht="12.75" customHeight="1">
      <c r="A1086" s="367">
        <v>1078</v>
      </c>
      <c r="B1086" s="379" t="s">
        <v>3207</v>
      </c>
      <c r="C1086" s="379" t="s">
        <v>3901</v>
      </c>
      <c r="D1086" s="517">
        <v>18001067709</v>
      </c>
      <c r="E1086" s="513" t="s">
        <v>2350</v>
      </c>
      <c r="F1086" s="367" t="s">
        <v>2351</v>
      </c>
      <c r="G1086" s="514">
        <v>100</v>
      </c>
      <c r="H1086" s="514">
        <v>100</v>
      </c>
      <c r="I1086" s="515">
        <v>20</v>
      </c>
    </row>
    <row r="1087" spans="1:9" s="93" customFormat="1" ht="12.75" customHeight="1">
      <c r="A1087" s="367">
        <v>1079</v>
      </c>
      <c r="B1087" s="379" t="s">
        <v>587</v>
      </c>
      <c r="C1087" s="379" t="s">
        <v>3902</v>
      </c>
      <c r="D1087" s="517">
        <v>18001050602</v>
      </c>
      <c r="E1087" s="513" t="s">
        <v>2350</v>
      </c>
      <c r="F1087" s="367" t="s">
        <v>2351</v>
      </c>
      <c r="G1087" s="514">
        <v>100</v>
      </c>
      <c r="H1087" s="514">
        <v>100</v>
      </c>
      <c r="I1087" s="515">
        <v>20</v>
      </c>
    </row>
    <row r="1088" spans="1:9" s="93" customFormat="1" ht="12.75" customHeight="1">
      <c r="A1088" s="367">
        <v>1080</v>
      </c>
      <c r="B1088" s="379" t="s">
        <v>2382</v>
      </c>
      <c r="C1088" s="379" t="s">
        <v>3742</v>
      </c>
      <c r="D1088" s="517">
        <v>18001009696</v>
      </c>
      <c r="E1088" s="513" t="s">
        <v>2350</v>
      </c>
      <c r="F1088" s="367" t="s">
        <v>2351</v>
      </c>
      <c r="G1088" s="514">
        <v>100</v>
      </c>
      <c r="H1088" s="514">
        <v>100</v>
      </c>
      <c r="I1088" s="515">
        <v>20</v>
      </c>
    </row>
    <row r="1089" spans="1:9" s="93" customFormat="1" ht="12.75" customHeight="1">
      <c r="A1089" s="367">
        <v>1081</v>
      </c>
      <c r="B1089" s="379" t="s">
        <v>598</v>
      </c>
      <c r="C1089" s="379" t="s">
        <v>3903</v>
      </c>
      <c r="D1089" s="517">
        <v>18001057829</v>
      </c>
      <c r="E1089" s="513" t="s">
        <v>2350</v>
      </c>
      <c r="F1089" s="367" t="s">
        <v>2351</v>
      </c>
      <c r="G1089" s="514">
        <v>100</v>
      </c>
      <c r="H1089" s="514">
        <v>100</v>
      </c>
      <c r="I1089" s="515">
        <v>20</v>
      </c>
    </row>
    <row r="1090" spans="1:9" s="93" customFormat="1" ht="12.75" customHeight="1">
      <c r="A1090" s="367">
        <v>1082</v>
      </c>
      <c r="B1090" s="379" t="s">
        <v>2526</v>
      </c>
      <c r="C1090" s="379" t="s">
        <v>3481</v>
      </c>
      <c r="D1090" s="517" t="s">
        <v>3904</v>
      </c>
      <c r="E1090" s="513" t="s">
        <v>2350</v>
      </c>
      <c r="F1090" s="367" t="s">
        <v>2351</v>
      </c>
      <c r="G1090" s="514">
        <v>100</v>
      </c>
      <c r="H1090" s="514">
        <v>100</v>
      </c>
      <c r="I1090" s="515">
        <v>20</v>
      </c>
    </row>
    <row r="1091" spans="1:9" s="93" customFormat="1" ht="12.75" customHeight="1">
      <c r="A1091" s="367">
        <v>1083</v>
      </c>
      <c r="B1091" s="379" t="s">
        <v>2526</v>
      </c>
      <c r="C1091" s="379" t="s">
        <v>3831</v>
      </c>
      <c r="D1091" s="517">
        <v>18001065551</v>
      </c>
      <c r="E1091" s="513" t="s">
        <v>2350</v>
      </c>
      <c r="F1091" s="367" t="s">
        <v>2351</v>
      </c>
      <c r="G1091" s="514">
        <v>100</v>
      </c>
      <c r="H1091" s="514">
        <v>100</v>
      </c>
      <c r="I1091" s="515">
        <v>20</v>
      </c>
    </row>
    <row r="1092" spans="1:9" s="93" customFormat="1" ht="12.75" customHeight="1">
      <c r="A1092" s="367">
        <v>1084</v>
      </c>
      <c r="B1092" s="379" t="s">
        <v>3905</v>
      </c>
      <c r="C1092" s="379" t="s">
        <v>3906</v>
      </c>
      <c r="D1092" s="517">
        <v>18001000258</v>
      </c>
      <c r="E1092" s="513" t="s">
        <v>2350</v>
      </c>
      <c r="F1092" s="367" t="s">
        <v>2351</v>
      </c>
      <c r="G1092" s="514">
        <v>100</v>
      </c>
      <c r="H1092" s="514">
        <v>100</v>
      </c>
      <c r="I1092" s="515">
        <v>20</v>
      </c>
    </row>
    <row r="1093" spans="1:9" s="93" customFormat="1" ht="12.75" customHeight="1">
      <c r="A1093" s="367">
        <v>1085</v>
      </c>
      <c r="B1093" s="379" t="s">
        <v>2685</v>
      </c>
      <c r="C1093" s="379" t="s">
        <v>3907</v>
      </c>
      <c r="D1093" s="517">
        <v>18001059067</v>
      </c>
      <c r="E1093" s="513" t="s">
        <v>2350</v>
      </c>
      <c r="F1093" s="367" t="s">
        <v>2351</v>
      </c>
      <c r="G1093" s="514">
        <v>100</v>
      </c>
      <c r="H1093" s="514">
        <v>100</v>
      </c>
      <c r="I1093" s="515">
        <v>20</v>
      </c>
    </row>
    <row r="1094" spans="1:9" s="93" customFormat="1" ht="12.75" customHeight="1">
      <c r="A1094" s="367">
        <v>1086</v>
      </c>
      <c r="B1094" s="379" t="s">
        <v>2630</v>
      </c>
      <c r="C1094" s="379" t="s">
        <v>3773</v>
      </c>
      <c r="D1094" s="517">
        <v>18001022767</v>
      </c>
      <c r="E1094" s="513" t="s">
        <v>2350</v>
      </c>
      <c r="F1094" s="367" t="s">
        <v>2351</v>
      </c>
      <c r="G1094" s="514">
        <v>100</v>
      </c>
      <c r="H1094" s="514">
        <v>100</v>
      </c>
      <c r="I1094" s="515">
        <v>20</v>
      </c>
    </row>
    <row r="1095" spans="1:9" s="93" customFormat="1" ht="12.75" customHeight="1">
      <c r="A1095" s="367">
        <v>1087</v>
      </c>
      <c r="B1095" s="379" t="s">
        <v>2634</v>
      </c>
      <c r="C1095" s="379" t="s">
        <v>834</v>
      </c>
      <c r="D1095" s="517">
        <v>18001033031</v>
      </c>
      <c r="E1095" s="513" t="s">
        <v>2350</v>
      </c>
      <c r="F1095" s="367" t="s">
        <v>2351</v>
      </c>
      <c r="G1095" s="514">
        <v>100</v>
      </c>
      <c r="H1095" s="514">
        <v>100</v>
      </c>
      <c r="I1095" s="515">
        <v>20</v>
      </c>
    </row>
    <row r="1096" spans="1:9" s="93" customFormat="1" ht="12.75" customHeight="1">
      <c r="A1096" s="367">
        <v>1088</v>
      </c>
      <c r="B1096" s="379" t="s">
        <v>858</v>
      </c>
      <c r="C1096" s="379" t="s">
        <v>3809</v>
      </c>
      <c r="D1096" s="517">
        <v>18001062463</v>
      </c>
      <c r="E1096" s="513" t="s">
        <v>2350</v>
      </c>
      <c r="F1096" s="367" t="s">
        <v>2351</v>
      </c>
      <c r="G1096" s="514">
        <v>100</v>
      </c>
      <c r="H1096" s="514">
        <v>100</v>
      </c>
      <c r="I1096" s="515">
        <v>20</v>
      </c>
    </row>
    <row r="1097" spans="1:9" s="93" customFormat="1" ht="12.75" customHeight="1">
      <c r="A1097" s="367">
        <v>1089</v>
      </c>
      <c r="B1097" s="379" t="s">
        <v>2826</v>
      </c>
      <c r="C1097" s="379" t="s">
        <v>3908</v>
      </c>
      <c r="D1097" s="517">
        <v>33001054650</v>
      </c>
      <c r="E1097" s="513" t="s">
        <v>2350</v>
      </c>
      <c r="F1097" s="367" t="s">
        <v>2351</v>
      </c>
      <c r="G1097" s="514">
        <v>100</v>
      </c>
      <c r="H1097" s="514">
        <v>100</v>
      </c>
      <c r="I1097" s="515">
        <v>20</v>
      </c>
    </row>
    <row r="1098" spans="1:9" s="93" customFormat="1" ht="12.75" customHeight="1">
      <c r="A1098" s="367">
        <v>1090</v>
      </c>
      <c r="B1098" s="379" t="s">
        <v>2634</v>
      </c>
      <c r="C1098" s="379" t="s">
        <v>3909</v>
      </c>
      <c r="D1098" s="517">
        <v>18001065191</v>
      </c>
      <c r="E1098" s="513" t="s">
        <v>2350</v>
      </c>
      <c r="F1098" s="367" t="s">
        <v>2351</v>
      </c>
      <c r="G1098" s="514">
        <v>100</v>
      </c>
      <c r="H1098" s="514">
        <v>100</v>
      </c>
      <c r="I1098" s="515">
        <v>20</v>
      </c>
    </row>
    <row r="1099" spans="1:9" s="93" customFormat="1" ht="12.75" customHeight="1">
      <c r="A1099" s="367">
        <v>1091</v>
      </c>
      <c r="B1099" s="379" t="s">
        <v>3910</v>
      </c>
      <c r="C1099" s="379" t="s">
        <v>2633</v>
      </c>
      <c r="D1099" s="517">
        <v>18001064214</v>
      </c>
      <c r="E1099" s="513" t="s">
        <v>2350</v>
      </c>
      <c r="F1099" s="367" t="s">
        <v>2351</v>
      </c>
      <c r="G1099" s="514">
        <v>100</v>
      </c>
      <c r="H1099" s="514">
        <v>100</v>
      </c>
      <c r="I1099" s="515">
        <v>20</v>
      </c>
    </row>
    <row r="1100" spans="1:9" s="93" customFormat="1" ht="12.75" customHeight="1">
      <c r="A1100" s="367">
        <v>1092</v>
      </c>
      <c r="B1100" s="379" t="s">
        <v>679</v>
      </c>
      <c r="C1100" s="379" t="s">
        <v>2820</v>
      </c>
      <c r="D1100" s="517">
        <v>18001021842</v>
      </c>
      <c r="E1100" s="513" t="s">
        <v>2350</v>
      </c>
      <c r="F1100" s="367" t="s">
        <v>2351</v>
      </c>
      <c r="G1100" s="514">
        <v>100</v>
      </c>
      <c r="H1100" s="514">
        <v>100</v>
      </c>
      <c r="I1100" s="515">
        <v>20</v>
      </c>
    </row>
    <row r="1101" spans="1:9" s="93" customFormat="1" ht="12.75" customHeight="1">
      <c r="A1101" s="367">
        <v>1093</v>
      </c>
      <c r="B1101" s="379" t="s">
        <v>2455</v>
      </c>
      <c r="C1101" s="379" t="s">
        <v>3911</v>
      </c>
      <c r="D1101" s="517">
        <v>18001024002</v>
      </c>
      <c r="E1101" s="513" t="s">
        <v>2350</v>
      </c>
      <c r="F1101" s="367" t="s">
        <v>2351</v>
      </c>
      <c r="G1101" s="514">
        <v>100</v>
      </c>
      <c r="H1101" s="514">
        <v>100</v>
      </c>
      <c r="I1101" s="515">
        <v>20</v>
      </c>
    </row>
    <row r="1102" spans="1:9" s="93" customFormat="1" ht="12.75" customHeight="1">
      <c r="A1102" s="367">
        <v>1094</v>
      </c>
      <c r="B1102" s="379" t="s">
        <v>2854</v>
      </c>
      <c r="C1102" s="379" t="s">
        <v>3912</v>
      </c>
      <c r="D1102" s="517">
        <v>18001021053</v>
      </c>
      <c r="E1102" s="513" t="s">
        <v>2350</v>
      </c>
      <c r="F1102" s="367" t="s">
        <v>2351</v>
      </c>
      <c r="G1102" s="514">
        <v>100</v>
      </c>
      <c r="H1102" s="514">
        <v>100</v>
      </c>
      <c r="I1102" s="515">
        <v>20</v>
      </c>
    </row>
    <row r="1103" spans="1:9" s="93" customFormat="1" ht="12.75" customHeight="1">
      <c r="A1103" s="367">
        <v>1095</v>
      </c>
      <c r="B1103" s="379" t="s">
        <v>590</v>
      </c>
      <c r="C1103" s="379" t="s">
        <v>3913</v>
      </c>
      <c r="D1103" s="517">
        <v>18101077210</v>
      </c>
      <c r="E1103" s="513" t="s">
        <v>2350</v>
      </c>
      <c r="F1103" s="367" t="s">
        <v>2351</v>
      </c>
      <c r="G1103" s="514">
        <v>150</v>
      </c>
      <c r="H1103" s="514">
        <v>150</v>
      </c>
      <c r="I1103" s="515">
        <v>30</v>
      </c>
    </row>
    <row r="1104" spans="1:9" s="93" customFormat="1" ht="12.75" customHeight="1">
      <c r="A1104" s="367">
        <v>1096</v>
      </c>
      <c r="B1104" s="512" t="s">
        <v>2414</v>
      </c>
      <c r="C1104" s="512" t="s">
        <v>3914</v>
      </c>
      <c r="D1104" s="447" t="s">
        <v>3915</v>
      </c>
      <c r="E1104" s="513" t="s">
        <v>2350</v>
      </c>
      <c r="F1104" s="367" t="s">
        <v>2351</v>
      </c>
      <c r="G1104" s="514">
        <v>100</v>
      </c>
      <c r="H1104" s="514">
        <v>100</v>
      </c>
      <c r="I1104" s="515">
        <v>20</v>
      </c>
    </row>
    <row r="1105" spans="1:9" s="93" customFormat="1" ht="12.75" customHeight="1">
      <c r="A1105" s="367">
        <v>1097</v>
      </c>
      <c r="B1105" s="512" t="s">
        <v>676</v>
      </c>
      <c r="C1105" s="512" t="s">
        <v>3061</v>
      </c>
      <c r="D1105" s="447" t="s">
        <v>3916</v>
      </c>
      <c r="E1105" s="513" t="s">
        <v>2350</v>
      </c>
      <c r="F1105" s="367" t="s">
        <v>2351</v>
      </c>
      <c r="G1105" s="514">
        <v>100</v>
      </c>
      <c r="H1105" s="514">
        <v>100</v>
      </c>
      <c r="I1105" s="515">
        <v>20</v>
      </c>
    </row>
    <row r="1106" spans="1:9" s="93" customFormat="1" ht="12.75" customHeight="1">
      <c r="A1106" s="367">
        <v>1098</v>
      </c>
      <c r="B1106" s="512" t="s">
        <v>3917</v>
      </c>
      <c r="C1106" s="512" t="s">
        <v>3918</v>
      </c>
      <c r="D1106" s="447" t="s">
        <v>3919</v>
      </c>
      <c r="E1106" s="513" t="s">
        <v>2350</v>
      </c>
      <c r="F1106" s="367" t="s">
        <v>2351</v>
      </c>
      <c r="G1106" s="514">
        <v>100</v>
      </c>
      <c r="H1106" s="514">
        <v>100</v>
      </c>
      <c r="I1106" s="515">
        <v>20</v>
      </c>
    </row>
    <row r="1107" spans="1:9" s="93" customFormat="1" ht="12.75" customHeight="1">
      <c r="A1107" s="367">
        <v>1099</v>
      </c>
      <c r="B1107" s="512" t="s">
        <v>2405</v>
      </c>
      <c r="C1107" s="512" t="s">
        <v>3920</v>
      </c>
      <c r="D1107" s="516" t="s">
        <v>3921</v>
      </c>
      <c r="E1107" s="513" t="s">
        <v>2350</v>
      </c>
      <c r="F1107" s="367" t="s">
        <v>2351</v>
      </c>
      <c r="G1107" s="514">
        <v>100</v>
      </c>
      <c r="H1107" s="514">
        <v>100</v>
      </c>
      <c r="I1107" s="515">
        <v>20</v>
      </c>
    </row>
    <row r="1108" spans="1:9" s="93" customFormat="1" ht="12.75" customHeight="1">
      <c r="A1108" s="367">
        <v>1100</v>
      </c>
      <c r="B1108" s="512" t="s">
        <v>2395</v>
      </c>
      <c r="C1108" s="512" t="s">
        <v>3922</v>
      </c>
      <c r="D1108" s="447" t="s">
        <v>3923</v>
      </c>
      <c r="E1108" s="513" t="s">
        <v>2350</v>
      </c>
      <c r="F1108" s="367" t="s">
        <v>2351</v>
      </c>
      <c r="G1108" s="514">
        <v>100</v>
      </c>
      <c r="H1108" s="514">
        <v>100</v>
      </c>
      <c r="I1108" s="515">
        <v>20</v>
      </c>
    </row>
    <row r="1109" spans="1:9" s="93" customFormat="1" ht="12.75" customHeight="1">
      <c r="A1109" s="367">
        <v>1101</v>
      </c>
      <c r="B1109" s="512" t="s">
        <v>2461</v>
      </c>
      <c r="C1109" s="512" t="s">
        <v>3924</v>
      </c>
      <c r="D1109" s="447" t="s">
        <v>3925</v>
      </c>
      <c r="E1109" s="513" t="s">
        <v>2350</v>
      </c>
      <c r="F1109" s="367" t="s">
        <v>2351</v>
      </c>
      <c r="G1109" s="514">
        <v>100</v>
      </c>
      <c r="H1109" s="514">
        <v>100</v>
      </c>
      <c r="I1109" s="515">
        <v>20</v>
      </c>
    </row>
    <row r="1110" spans="1:9" s="93" customFormat="1" ht="12.75" customHeight="1">
      <c r="A1110" s="367">
        <v>1102</v>
      </c>
      <c r="B1110" s="512" t="s">
        <v>2424</v>
      </c>
      <c r="C1110" s="512" t="s">
        <v>3926</v>
      </c>
      <c r="D1110" s="447" t="s">
        <v>3927</v>
      </c>
      <c r="E1110" s="513" t="s">
        <v>2350</v>
      </c>
      <c r="F1110" s="367" t="s">
        <v>2351</v>
      </c>
      <c r="G1110" s="514">
        <v>100</v>
      </c>
      <c r="H1110" s="514">
        <v>100</v>
      </c>
      <c r="I1110" s="515">
        <v>20</v>
      </c>
    </row>
    <row r="1111" spans="1:9" s="93" customFormat="1" ht="12.75" customHeight="1">
      <c r="A1111" s="367">
        <v>1103</v>
      </c>
      <c r="B1111" s="512" t="s">
        <v>2630</v>
      </c>
      <c r="C1111" s="512" t="s">
        <v>3928</v>
      </c>
      <c r="D1111" s="447" t="s">
        <v>3929</v>
      </c>
      <c r="E1111" s="513" t="s">
        <v>2350</v>
      </c>
      <c r="F1111" s="367" t="s">
        <v>2351</v>
      </c>
      <c r="G1111" s="514">
        <v>100</v>
      </c>
      <c r="H1111" s="514">
        <v>100</v>
      </c>
      <c r="I1111" s="515">
        <v>20</v>
      </c>
    </row>
    <row r="1112" spans="1:9" s="93" customFormat="1" ht="12.75" customHeight="1">
      <c r="A1112" s="367">
        <v>1104</v>
      </c>
      <c r="B1112" s="512" t="s">
        <v>2400</v>
      </c>
      <c r="C1112" s="512" t="s">
        <v>3930</v>
      </c>
      <c r="D1112" s="516" t="s">
        <v>3931</v>
      </c>
      <c r="E1112" s="513" t="s">
        <v>2350</v>
      </c>
      <c r="F1112" s="367" t="s">
        <v>2351</v>
      </c>
      <c r="G1112" s="514">
        <v>100</v>
      </c>
      <c r="H1112" s="514">
        <v>100</v>
      </c>
      <c r="I1112" s="515">
        <v>20</v>
      </c>
    </row>
    <row r="1113" spans="1:9" s="93" customFormat="1" ht="12.75" customHeight="1">
      <c r="A1113" s="367">
        <v>1105</v>
      </c>
      <c r="B1113" s="512" t="s">
        <v>3932</v>
      </c>
      <c r="C1113" s="512" t="s">
        <v>3933</v>
      </c>
      <c r="D1113" s="516" t="s">
        <v>3934</v>
      </c>
      <c r="E1113" s="513" t="s">
        <v>2350</v>
      </c>
      <c r="F1113" s="367" t="s">
        <v>2351</v>
      </c>
      <c r="G1113" s="514">
        <v>100</v>
      </c>
      <c r="H1113" s="514">
        <v>100</v>
      </c>
      <c r="I1113" s="515">
        <v>20</v>
      </c>
    </row>
    <row r="1114" spans="1:9" s="93" customFormat="1" ht="12.75" customHeight="1">
      <c r="A1114" s="367">
        <v>1106</v>
      </c>
      <c r="B1114" s="512" t="s">
        <v>3935</v>
      </c>
      <c r="C1114" s="512" t="s">
        <v>3936</v>
      </c>
      <c r="D1114" s="447" t="s">
        <v>3937</v>
      </c>
      <c r="E1114" s="513" t="s">
        <v>2350</v>
      </c>
      <c r="F1114" s="367" t="s">
        <v>2351</v>
      </c>
      <c r="G1114" s="514">
        <v>100</v>
      </c>
      <c r="H1114" s="514">
        <v>100</v>
      </c>
      <c r="I1114" s="515">
        <v>20</v>
      </c>
    </row>
    <row r="1115" spans="1:9" s="93" customFormat="1" ht="12.75" customHeight="1">
      <c r="A1115" s="367">
        <v>1107</v>
      </c>
      <c r="B1115" s="512" t="s">
        <v>2446</v>
      </c>
      <c r="C1115" s="512" t="s">
        <v>2373</v>
      </c>
      <c r="D1115" s="447" t="s">
        <v>3938</v>
      </c>
      <c r="E1115" s="513" t="s">
        <v>2350</v>
      </c>
      <c r="F1115" s="367" t="s">
        <v>2351</v>
      </c>
      <c r="G1115" s="514">
        <v>100</v>
      </c>
      <c r="H1115" s="514">
        <v>100</v>
      </c>
      <c r="I1115" s="515">
        <v>20</v>
      </c>
    </row>
    <row r="1116" spans="1:9" s="93" customFormat="1" ht="12.75" customHeight="1">
      <c r="A1116" s="367">
        <v>1108</v>
      </c>
      <c r="B1116" s="512" t="s">
        <v>671</v>
      </c>
      <c r="C1116" s="512" t="s">
        <v>3939</v>
      </c>
      <c r="D1116" s="516" t="s">
        <v>3940</v>
      </c>
      <c r="E1116" s="513" t="s">
        <v>2350</v>
      </c>
      <c r="F1116" s="367" t="s">
        <v>2351</v>
      </c>
      <c r="G1116" s="514">
        <v>100</v>
      </c>
      <c r="H1116" s="514">
        <v>100</v>
      </c>
      <c r="I1116" s="515">
        <v>20</v>
      </c>
    </row>
    <row r="1117" spans="1:9" s="93" customFormat="1" ht="12.75" customHeight="1">
      <c r="A1117" s="367">
        <v>1109</v>
      </c>
      <c r="B1117" s="512" t="s">
        <v>3941</v>
      </c>
      <c r="C1117" s="512" t="s">
        <v>3942</v>
      </c>
      <c r="D1117" s="516" t="s">
        <v>3943</v>
      </c>
      <c r="E1117" s="513" t="s">
        <v>2350</v>
      </c>
      <c r="F1117" s="367" t="s">
        <v>2351</v>
      </c>
      <c r="G1117" s="514">
        <v>100</v>
      </c>
      <c r="H1117" s="514">
        <v>100</v>
      </c>
      <c r="I1117" s="515">
        <v>20</v>
      </c>
    </row>
    <row r="1118" spans="1:9" s="93" customFormat="1" ht="12.75" customHeight="1">
      <c r="A1118" s="367">
        <v>1110</v>
      </c>
      <c r="B1118" s="512" t="s">
        <v>2793</v>
      </c>
      <c r="C1118" s="512" t="s">
        <v>3944</v>
      </c>
      <c r="D1118" s="516" t="s">
        <v>3945</v>
      </c>
      <c r="E1118" s="513" t="s">
        <v>2350</v>
      </c>
      <c r="F1118" s="367" t="s">
        <v>2351</v>
      </c>
      <c r="G1118" s="514">
        <v>100</v>
      </c>
      <c r="H1118" s="514">
        <v>100</v>
      </c>
      <c r="I1118" s="515">
        <v>20</v>
      </c>
    </row>
    <row r="1119" spans="1:9" s="93" customFormat="1" ht="12.75" customHeight="1">
      <c r="A1119" s="367">
        <v>1111</v>
      </c>
      <c r="B1119" s="512" t="s">
        <v>676</v>
      </c>
      <c r="C1119" s="512" t="s">
        <v>3946</v>
      </c>
      <c r="D1119" s="447" t="s">
        <v>3947</v>
      </c>
      <c r="E1119" s="513" t="s">
        <v>2350</v>
      </c>
      <c r="F1119" s="367" t="s">
        <v>2351</v>
      </c>
      <c r="G1119" s="514">
        <v>100</v>
      </c>
      <c r="H1119" s="514">
        <v>100</v>
      </c>
      <c r="I1119" s="515">
        <v>20</v>
      </c>
    </row>
    <row r="1120" spans="1:9" s="93" customFormat="1" ht="12.75" customHeight="1">
      <c r="A1120" s="367">
        <v>1112</v>
      </c>
      <c r="B1120" s="512" t="s">
        <v>3948</v>
      </c>
      <c r="C1120" s="512" t="s">
        <v>3949</v>
      </c>
      <c r="D1120" s="447" t="s">
        <v>3950</v>
      </c>
      <c r="E1120" s="513" t="s">
        <v>2350</v>
      </c>
      <c r="F1120" s="367" t="s">
        <v>2351</v>
      </c>
      <c r="G1120" s="514">
        <v>100</v>
      </c>
      <c r="H1120" s="514">
        <v>100</v>
      </c>
      <c r="I1120" s="515">
        <v>20</v>
      </c>
    </row>
    <row r="1121" spans="1:9" s="93" customFormat="1" ht="12.75" customHeight="1">
      <c r="A1121" s="367">
        <v>1113</v>
      </c>
      <c r="B1121" s="512" t="s">
        <v>676</v>
      </c>
      <c r="C1121" s="512" t="s">
        <v>3951</v>
      </c>
      <c r="D1121" s="447" t="s">
        <v>3952</v>
      </c>
      <c r="E1121" s="513" t="s">
        <v>2350</v>
      </c>
      <c r="F1121" s="367" t="s">
        <v>2351</v>
      </c>
      <c r="G1121" s="514">
        <v>100</v>
      </c>
      <c r="H1121" s="514">
        <v>100</v>
      </c>
      <c r="I1121" s="515">
        <v>20</v>
      </c>
    </row>
    <row r="1122" spans="1:9" s="93" customFormat="1" ht="12.75" customHeight="1">
      <c r="A1122" s="367">
        <v>1114</v>
      </c>
      <c r="B1122" s="512" t="s">
        <v>2824</v>
      </c>
      <c r="C1122" s="512" t="s">
        <v>3953</v>
      </c>
      <c r="D1122" s="447" t="s">
        <v>3954</v>
      </c>
      <c r="E1122" s="513" t="s">
        <v>2350</v>
      </c>
      <c r="F1122" s="367" t="s">
        <v>2351</v>
      </c>
      <c r="G1122" s="514">
        <v>100</v>
      </c>
      <c r="H1122" s="514">
        <v>100</v>
      </c>
      <c r="I1122" s="515">
        <v>20</v>
      </c>
    </row>
    <row r="1123" spans="1:9" s="93" customFormat="1" ht="12.75" customHeight="1">
      <c r="A1123" s="367">
        <v>1115</v>
      </c>
      <c r="B1123" s="512" t="s">
        <v>3955</v>
      </c>
      <c r="C1123" s="512" t="s">
        <v>3956</v>
      </c>
      <c r="D1123" s="447" t="s">
        <v>3957</v>
      </c>
      <c r="E1123" s="513" t="s">
        <v>2350</v>
      </c>
      <c r="F1123" s="367" t="s">
        <v>2351</v>
      </c>
      <c r="G1123" s="514">
        <v>100</v>
      </c>
      <c r="H1123" s="514">
        <v>100</v>
      </c>
      <c r="I1123" s="515">
        <v>20</v>
      </c>
    </row>
    <row r="1124" spans="1:9" s="93" customFormat="1" ht="12.75" customHeight="1">
      <c r="A1124" s="367">
        <v>1116</v>
      </c>
      <c r="B1124" s="512" t="s">
        <v>3086</v>
      </c>
      <c r="C1124" s="512" t="s">
        <v>3958</v>
      </c>
      <c r="D1124" s="447" t="s">
        <v>3959</v>
      </c>
      <c r="E1124" s="513" t="s">
        <v>2350</v>
      </c>
      <c r="F1124" s="367" t="s">
        <v>2351</v>
      </c>
      <c r="G1124" s="514">
        <v>100</v>
      </c>
      <c r="H1124" s="514">
        <v>100</v>
      </c>
      <c r="I1124" s="515">
        <v>20</v>
      </c>
    </row>
    <row r="1125" spans="1:9" s="93" customFormat="1" ht="12.75" customHeight="1">
      <c r="A1125" s="367">
        <v>1117</v>
      </c>
      <c r="B1125" s="512" t="s">
        <v>3960</v>
      </c>
      <c r="C1125" s="512" t="s">
        <v>3961</v>
      </c>
      <c r="D1125" s="447" t="s">
        <v>3962</v>
      </c>
      <c r="E1125" s="513" t="s">
        <v>2350</v>
      </c>
      <c r="F1125" s="367" t="s">
        <v>2351</v>
      </c>
      <c r="G1125" s="514">
        <v>100</v>
      </c>
      <c r="H1125" s="514">
        <v>100</v>
      </c>
      <c r="I1125" s="515">
        <v>20</v>
      </c>
    </row>
    <row r="1126" spans="1:9" s="93" customFormat="1" ht="12.75" customHeight="1">
      <c r="A1126" s="367">
        <v>1118</v>
      </c>
      <c r="B1126" s="512" t="s">
        <v>3963</v>
      </c>
      <c r="C1126" s="512" t="s">
        <v>3964</v>
      </c>
      <c r="D1126" s="447" t="s">
        <v>3965</v>
      </c>
      <c r="E1126" s="513" t="s">
        <v>2350</v>
      </c>
      <c r="F1126" s="367" t="s">
        <v>2351</v>
      </c>
      <c r="G1126" s="514">
        <v>100</v>
      </c>
      <c r="H1126" s="514">
        <v>100</v>
      </c>
      <c r="I1126" s="515">
        <v>20</v>
      </c>
    </row>
    <row r="1127" spans="1:9" s="93" customFormat="1" ht="12.75" customHeight="1">
      <c r="A1127" s="367">
        <v>1119</v>
      </c>
      <c r="B1127" s="512" t="s">
        <v>843</v>
      </c>
      <c r="C1127" s="512" t="s">
        <v>2985</v>
      </c>
      <c r="D1127" s="447" t="s">
        <v>3966</v>
      </c>
      <c r="E1127" s="513" t="s">
        <v>2350</v>
      </c>
      <c r="F1127" s="367" t="s">
        <v>2351</v>
      </c>
      <c r="G1127" s="514">
        <v>100</v>
      </c>
      <c r="H1127" s="514">
        <v>100</v>
      </c>
      <c r="I1127" s="515">
        <v>20</v>
      </c>
    </row>
    <row r="1128" spans="1:9" s="93" customFormat="1" ht="12.75" customHeight="1">
      <c r="A1128" s="367">
        <v>1120</v>
      </c>
      <c r="B1128" s="512" t="s">
        <v>2368</v>
      </c>
      <c r="C1128" s="512" t="s">
        <v>3878</v>
      </c>
      <c r="D1128" s="516" t="s">
        <v>3967</v>
      </c>
      <c r="E1128" s="513" t="s">
        <v>2350</v>
      </c>
      <c r="F1128" s="367" t="s">
        <v>2351</v>
      </c>
      <c r="G1128" s="514">
        <v>100</v>
      </c>
      <c r="H1128" s="514">
        <v>100</v>
      </c>
      <c r="I1128" s="515">
        <v>20</v>
      </c>
    </row>
    <row r="1129" spans="1:9" s="93" customFormat="1" ht="12.75" customHeight="1">
      <c r="A1129" s="367">
        <v>1121</v>
      </c>
      <c r="B1129" s="521" t="s">
        <v>3282</v>
      </c>
      <c r="C1129" s="522" t="s">
        <v>2820</v>
      </c>
      <c r="D1129" s="523" t="s">
        <v>3968</v>
      </c>
      <c r="E1129" s="513" t="s">
        <v>2350</v>
      </c>
      <c r="F1129" s="367" t="s">
        <v>2351</v>
      </c>
      <c r="G1129" s="514">
        <v>100</v>
      </c>
      <c r="H1129" s="514">
        <v>100</v>
      </c>
      <c r="I1129" s="515">
        <v>20</v>
      </c>
    </row>
    <row r="1130" spans="1:9" s="93" customFormat="1" ht="12.75" customHeight="1">
      <c r="A1130" s="367">
        <v>1122</v>
      </c>
      <c r="B1130" s="512" t="s">
        <v>518</v>
      </c>
      <c r="C1130" s="512" t="s">
        <v>3177</v>
      </c>
      <c r="D1130" s="447" t="s">
        <v>3969</v>
      </c>
      <c r="E1130" s="513" t="s">
        <v>2350</v>
      </c>
      <c r="F1130" s="367" t="s">
        <v>2351</v>
      </c>
      <c r="G1130" s="514">
        <v>100</v>
      </c>
      <c r="H1130" s="514">
        <v>100</v>
      </c>
      <c r="I1130" s="515">
        <v>20</v>
      </c>
    </row>
    <row r="1131" spans="1:9" s="93" customFormat="1" ht="12.75" customHeight="1">
      <c r="A1131" s="367">
        <v>1123</v>
      </c>
      <c r="B1131" s="521" t="s">
        <v>2390</v>
      </c>
      <c r="C1131" s="522" t="s">
        <v>672</v>
      </c>
      <c r="D1131" s="523" t="s">
        <v>3970</v>
      </c>
      <c r="E1131" s="513" t="s">
        <v>2350</v>
      </c>
      <c r="F1131" s="367" t="s">
        <v>2351</v>
      </c>
      <c r="G1131" s="514">
        <v>100</v>
      </c>
      <c r="H1131" s="514">
        <v>100</v>
      </c>
      <c r="I1131" s="515">
        <v>20</v>
      </c>
    </row>
    <row r="1132" spans="1:9" s="93" customFormat="1" ht="12.75" customHeight="1">
      <c r="A1132" s="367">
        <v>1124</v>
      </c>
      <c r="B1132" s="521" t="s">
        <v>837</v>
      </c>
      <c r="C1132" s="522" t="s">
        <v>3177</v>
      </c>
      <c r="D1132" s="523" t="s">
        <v>3971</v>
      </c>
      <c r="E1132" s="513" t="s">
        <v>2350</v>
      </c>
      <c r="F1132" s="367" t="s">
        <v>2351</v>
      </c>
      <c r="G1132" s="514">
        <v>100</v>
      </c>
      <c r="H1132" s="514">
        <v>100</v>
      </c>
      <c r="I1132" s="515">
        <v>20</v>
      </c>
    </row>
    <row r="1133" spans="1:9" s="93" customFormat="1" ht="12.75" customHeight="1">
      <c r="A1133" s="367">
        <v>1125</v>
      </c>
      <c r="B1133" s="512" t="s">
        <v>3972</v>
      </c>
      <c r="C1133" s="512" t="s">
        <v>3826</v>
      </c>
      <c r="D1133" s="447" t="s">
        <v>3973</v>
      </c>
      <c r="E1133" s="513" t="s">
        <v>2350</v>
      </c>
      <c r="F1133" s="367" t="s">
        <v>2351</v>
      </c>
      <c r="G1133" s="514">
        <v>100</v>
      </c>
      <c r="H1133" s="514">
        <v>100</v>
      </c>
      <c r="I1133" s="515">
        <v>20</v>
      </c>
    </row>
    <row r="1134" spans="1:9" s="93" customFormat="1" ht="12.75" customHeight="1">
      <c r="A1134" s="367">
        <v>1126</v>
      </c>
      <c r="B1134" s="512" t="s">
        <v>3505</v>
      </c>
      <c r="C1134" s="512" t="s">
        <v>3434</v>
      </c>
      <c r="D1134" s="447" t="s">
        <v>3974</v>
      </c>
      <c r="E1134" s="513" t="s">
        <v>2350</v>
      </c>
      <c r="F1134" s="367" t="s">
        <v>2351</v>
      </c>
      <c r="G1134" s="514">
        <v>100</v>
      </c>
      <c r="H1134" s="514">
        <v>100</v>
      </c>
      <c r="I1134" s="515">
        <v>20</v>
      </c>
    </row>
    <row r="1135" spans="1:9" s="93" customFormat="1" ht="12.75" customHeight="1">
      <c r="A1135" s="367">
        <v>1127</v>
      </c>
      <c r="B1135" s="512" t="s">
        <v>3086</v>
      </c>
      <c r="C1135" s="512" t="s">
        <v>2598</v>
      </c>
      <c r="D1135" s="516" t="s">
        <v>3975</v>
      </c>
      <c r="E1135" s="513" t="s">
        <v>2350</v>
      </c>
      <c r="F1135" s="367" t="s">
        <v>2351</v>
      </c>
      <c r="G1135" s="514">
        <v>100</v>
      </c>
      <c r="H1135" s="514">
        <v>100</v>
      </c>
      <c r="I1135" s="515">
        <v>20</v>
      </c>
    </row>
    <row r="1136" spans="1:9" s="93" customFormat="1" ht="12.75" customHeight="1">
      <c r="A1136" s="367">
        <v>1128</v>
      </c>
      <c r="B1136" s="512" t="s">
        <v>3976</v>
      </c>
      <c r="C1136" s="512" t="s">
        <v>2997</v>
      </c>
      <c r="D1136" s="447" t="s">
        <v>3977</v>
      </c>
      <c r="E1136" s="513" t="s">
        <v>2350</v>
      </c>
      <c r="F1136" s="367" t="s">
        <v>2351</v>
      </c>
      <c r="G1136" s="514">
        <v>100</v>
      </c>
      <c r="H1136" s="514">
        <v>100</v>
      </c>
      <c r="I1136" s="515">
        <v>20</v>
      </c>
    </row>
    <row r="1137" spans="1:9" s="93" customFormat="1" ht="12.75" customHeight="1">
      <c r="A1137" s="367">
        <v>1129</v>
      </c>
      <c r="B1137" s="512" t="s">
        <v>3282</v>
      </c>
      <c r="C1137" s="512" t="s">
        <v>2504</v>
      </c>
      <c r="D1137" s="516" t="s">
        <v>3978</v>
      </c>
      <c r="E1137" s="513" t="s">
        <v>2350</v>
      </c>
      <c r="F1137" s="367" t="s">
        <v>2351</v>
      </c>
      <c r="G1137" s="514">
        <v>100</v>
      </c>
      <c r="H1137" s="514">
        <v>100</v>
      </c>
      <c r="I1137" s="515">
        <v>20</v>
      </c>
    </row>
    <row r="1138" spans="1:9" s="93" customFormat="1" ht="12.75" customHeight="1">
      <c r="A1138" s="367">
        <v>1130</v>
      </c>
      <c r="B1138" s="521" t="s">
        <v>2712</v>
      </c>
      <c r="C1138" s="512" t="s">
        <v>3979</v>
      </c>
      <c r="D1138" s="516" t="s">
        <v>3980</v>
      </c>
      <c r="E1138" s="513" t="s">
        <v>2350</v>
      </c>
      <c r="F1138" s="367" t="s">
        <v>2351</v>
      </c>
      <c r="G1138" s="514">
        <v>100</v>
      </c>
      <c r="H1138" s="514">
        <v>100</v>
      </c>
      <c r="I1138" s="515">
        <v>20</v>
      </c>
    </row>
    <row r="1139" spans="1:9" s="93" customFormat="1" ht="12.75" customHeight="1">
      <c r="A1139" s="367">
        <v>1131</v>
      </c>
      <c r="B1139" s="512" t="s">
        <v>3981</v>
      </c>
      <c r="C1139" s="512" t="s">
        <v>3982</v>
      </c>
      <c r="D1139" s="447" t="s">
        <v>3983</v>
      </c>
      <c r="E1139" s="513" t="s">
        <v>2350</v>
      </c>
      <c r="F1139" s="367" t="s">
        <v>2351</v>
      </c>
      <c r="G1139" s="514">
        <v>100</v>
      </c>
      <c r="H1139" s="514">
        <v>100</v>
      </c>
      <c r="I1139" s="515">
        <v>20</v>
      </c>
    </row>
    <row r="1140" spans="1:9" s="93" customFormat="1" ht="12.75" customHeight="1">
      <c r="A1140" s="367">
        <v>1132</v>
      </c>
      <c r="B1140" s="512" t="s">
        <v>2355</v>
      </c>
      <c r="C1140" s="512" t="s">
        <v>3984</v>
      </c>
      <c r="D1140" s="447" t="s">
        <v>3985</v>
      </c>
      <c r="E1140" s="513" t="s">
        <v>2350</v>
      </c>
      <c r="F1140" s="367" t="s">
        <v>2351</v>
      </c>
      <c r="G1140" s="514">
        <v>100</v>
      </c>
      <c r="H1140" s="514">
        <v>100</v>
      </c>
      <c r="I1140" s="515">
        <v>20</v>
      </c>
    </row>
    <row r="1141" spans="1:9" s="93" customFormat="1" ht="12.75" customHeight="1">
      <c r="A1141" s="367">
        <v>1133</v>
      </c>
      <c r="B1141" s="512" t="s">
        <v>513</v>
      </c>
      <c r="C1141" s="512" t="s">
        <v>3986</v>
      </c>
      <c r="D1141" s="516" t="s">
        <v>3987</v>
      </c>
      <c r="E1141" s="513" t="s">
        <v>2350</v>
      </c>
      <c r="F1141" s="367" t="s">
        <v>2351</v>
      </c>
      <c r="G1141" s="514">
        <v>100</v>
      </c>
      <c r="H1141" s="514">
        <v>100</v>
      </c>
      <c r="I1141" s="515">
        <v>20</v>
      </c>
    </row>
    <row r="1142" spans="1:9" s="93" customFormat="1" ht="12.75" customHeight="1">
      <c r="A1142" s="367">
        <v>1134</v>
      </c>
      <c r="B1142" s="512" t="s">
        <v>2540</v>
      </c>
      <c r="C1142" s="512" t="s">
        <v>3988</v>
      </c>
      <c r="D1142" s="447" t="s">
        <v>3989</v>
      </c>
      <c r="E1142" s="513" t="s">
        <v>2350</v>
      </c>
      <c r="F1142" s="367" t="s">
        <v>2351</v>
      </c>
      <c r="G1142" s="514">
        <v>100</v>
      </c>
      <c r="H1142" s="514">
        <v>100</v>
      </c>
      <c r="I1142" s="515">
        <v>20</v>
      </c>
    </row>
    <row r="1143" spans="1:9" s="93" customFormat="1" ht="12.75" customHeight="1">
      <c r="A1143" s="367">
        <v>1135</v>
      </c>
      <c r="B1143" s="512" t="s">
        <v>3724</v>
      </c>
      <c r="C1143" s="512" t="s">
        <v>3990</v>
      </c>
      <c r="D1143" s="447" t="s">
        <v>3991</v>
      </c>
      <c r="E1143" s="513" t="s">
        <v>2350</v>
      </c>
      <c r="F1143" s="367" t="s">
        <v>2351</v>
      </c>
      <c r="G1143" s="514">
        <v>100</v>
      </c>
      <c r="H1143" s="514">
        <v>100</v>
      </c>
      <c r="I1143" s="515">
        <v>20</v>
      </c>
    </row>
    <row r="1144" spans="1:9" s="93" customFormat="1" ht="12.75" customHeight="1">
      <c r="A1144" s="367">
        <v>1136</v>
      </c>
      <c r="B1144" s="512" t="s">
        <v>676</v>
      </c>
      <c r="C1144" s="512" t="s">
        <v>3992</v>
      </c>
      <c r="D1144" s="447" t="s">
        <v>3993</v>
      </c>
      <c r="E1144" s="513" t="s">
        <v>2350</v>
      </c>
      <c r="F1144" s="367" t="s">
        <v>2351</v>
      </c>
      <c r="G1144" s="514">
        <v>100</v>
      </c>
      <c r="H1144" s="514">
        <v>100</v>
      </c>
      <c r="I1144" s="515">
        <v>20</v>
      </c>
    </row>
    <row r="1145" spans="1:9" s="93" customFormat="1" ht="12.75" customHeight="1">
      <c r="A1145" s="367">
        <v>1137</v>
      </c>
      <c r="B1145" s="512" t="s">
        <v>2630</v>
      </c>
      <c r="C1145" s="512" t="s">
        <v>3994</v>
      </c>
      <c r="D1145" s="447" t="s">
        <v>3995</v>
      </c>
      <c r="E1145" s="513" t="s">
        <v>2350</v>
      </c>
      <c r="F1145" s="367" t="s">
        <v>2351</v>
      </c>
      <c r="G1145" s="514">
        <v>100</v>
      </c>
      <c r="H1145" s="514">
        <v>100</v>
      </c>
      <c r="I1145" s="515">
        <v>20</v>
      </c>
    </row>
    <row r="1146" spans="1:9" s="93" customFormat="1" ht="12.75" customHeight="1">
      <c r="A1146" s="367">
        <v>1138</v>
      </c>
      <c r="B1146" s="512" t="s">
        <v>2511</v>
      </c>
      <c r="C1146" s="512" t="s">
        <v>3996</v>
      </c>
      <c r="D1146" s="516" t="s">
        <v>3997</v>
      </c>
      <c r="E1146" s="513" t="s">
        <v>2350</v>
      </c>
      <c r="F1146" s="367" t="s">
        <v>2351</v>
      </c>
      <c r="G1146" s="514">
        <v>100</v>
      </c>
      <c r="H1146" s="514">
        <v>100</v>
      </c>
      <c r="I1146" s="515">
        <v>20</v>
      </c>
    </row>
    <row r="1147" spans="1:9" s="93" customFormat="1" ht="12.75" customHeight="1">
      <c r="A1147" s="367">
        <v>1139</v>
      </c>
      <c r="B1147" s="512" t="s">
        <v>3998</v>
      </c>
      <c r="C1147" s="512" t="s">
        <v>596</v>
      </c>
      <c r="D1147" s="447" t="s">
        <v>3999</v>
      </c>
      <c r="E1147" s="513" t="s">
        <v>2350</v>
      </c>
      <c r="F1147" s="367" t="s">
        <v>2351</v>
      </c>
      <c r="G1147" s="514">
        <v>100</v>
      </c>
      <c r="H1147" s="514">
        <v>100</v>
      </c>
      <c r="I1147" s="515">
        <v>20</v>
      </c>
    </row>
    <row r="1148" spans="1:9" s="93" customFormat="1" ht="12.75" customHeight="1">
      <c r="A1148" s="367">
        <v>1140</v>
      </c>
      <c r="B1148" s="512" t="s">
        <v>843</v>
      </c>
      <c r="C1148" s="512" t="s">
        <v>4000</v>
      </c>
      <c r="D1148" s="516" t="s">
        <v>4001</v>
      </c>
      <c r="E1148" s="513" t="s">
        <v>2350</v>
      </c>
      <c r="F1148" s="367" t="s">
        <v>2351</v>
      </c>
      <c r="G1148" s="514">
        <v>100</v>
      </c>
      <c r="H1148" s="514">
        <v>100</v>
      </c>
      <c r="I1148" s="515">
        <v>20</v>
      </c>
    </row>
    <row r="1149" spans="1:9" s="93" customFormat="1" ht="12.75" customHeight="1">
      <c r="A1149" s="367">
        <v>1141</v>
      </c>
      <c r="B1149" s="512" t="s">
        <v>833</v>
      </c>
      <c r="C1149" s="512" t="s">
        <v>4002</v>
      </c>
      <c r="D1149" s="447" t="s">
        <v>4003</v>
      </c>
      <c r="E1149" s="513" t="s">
        <v>2350</v>
      </c>
      <c r="F1149" s="367" t="s">
        <v>2351</v>
      </c>
      <c r="G1149" s="514">
        <v>100</v>
      </c>
      <c r="H1149" s="514">
        <v>100</v>
      </c>
      <c r="I1149" s="515">
        <v>20</v>
      </c>
    </row>
    <row r="1150" spans="1:9" s="93" customFormat="1" ht="12.75" customHeight="1">
      <c r="A1150" s="367">
        <v>1142</v>
      </c>
      <c r="B1150" s="512" t="s">
        <v>2538</v>
      </c>
      <c r="C1150" s="512" t="s">
        <v>4004</v>
      </c>
      <c r="D1150" s="447" t="s">
        <v>4005</v>
      </c>
      <c r="E1150" s="513" t="s">
        <v>2350</v>
      </c>
      <c r="F1150" s="367" t="s">
        <v>2351</v>
      </c>
      <c r="G1150" s="514">
        <v>100</v>
      </c>
      <c r="H1150" s="514">
        <v>100</v>
      </c>
      <c r="I1150" s="515">
        <v>20</v>
      </c>
    </row>
    <row r="1151" spans="1:9" s="93" customFormat="1" ht="12.75" customHeight="1">
      <c r="A1151" s="367">
        <v>1143</v>
      </c>
      <c r="B1151" s="512" t="s">
        <v>676</v>
      </c>
      <c r="C1151" s="512" t="s">
        <v>2693</v>
      </c>
      <c r="D1151" s="447" t="s">
        <v>4006</v>
      </c>
      <c r="E1151" s="513" t="s">
        <v>2350</v>
      </c>
      <c r="F1151" s="367" t="s">
        <v>2351</v>
      </c>
      <c r="G1151" s="514">
        <v>100</v>
      </c>
      <c r="H1151" s="514">
        <v>100</v>
      </c>
      <c r="I1151" s="515">
        <v>20</v>
      </c>
    </row>
    <row r="1152" spans="1:9" s="93" customFormat="1" ht="12.75" customHeight="1">
      <c r="A1152" s="367">
        <v>1144</v>
      </c>
      <c r="B1152" s="512" t="s">
        <v>2520</v>
      </c>
      <c r="C1152" s="512" t="s">
        <v>4007</v>
      </c>
      <c r="D1152" s="447" t="s">
        <v>4008</v>
      </c>
      <c r="E1152" s="513" t="s">
        <v>2350</v>
      </c>
      <c r="F1152" s="367" t="s">
        <v>2351</v>
      </c>
      <c r="G1152" s="514">
        <v>100</v>
      </c>
      <c r="H1152" s="514">
        <v>100</v>
      </c>
      <c r="I1152" s="515">
        <v>20</v>
      </c>
    </row>
    <row r="1153" spans="1:9" s="93" customFormat="1" ht="12.75" customHeight="1">
      <c r="A1153" s="367">
        <v>1145</v>
      </c>
      <c r="B1153" s="512" t="s">
        <v>2390</v>
      </c>
      <c r="C1153" s="512" t="s">
        <v>4009</v>
      </c>
      <c r="D1153" s="447" t="s">
        <v>4010</v>
      </c>
      <c r="E1153" s="513" t="s">
        <v>2350</v>
      </c>
      <c r="F1153" s="367" t="s">
        <v>2351</v>
      </c>
      <c r="G1153" s="514">
        <v>100</v>
      </c>
      <c r="H1153" s="514">
        <v>100</v>
      </c>
      <c r="I1153" s="515">
        <v>20</v>
      </c>
    </row>
    <row r="1154" spans="1:9" s="93" customFormat="1" ht="12.75" customHeight="1">
      <c r="A1154" s="367">
        <v>1146</v>
      </c>
      <c r="B1154" s="512" t="s">
        <v>3524</v>
      </c>
      <c r="C1154" s="512" t="s">
        <v>4011</v>
      </c>
      <c r="D1154" s="516" t="s">
        <v>4012</v>
      </c>
      <c r="E1154" s="513" t="s">
        <v>2350</v>
      </c>
      <c r="F1154" s="367" t="s">
        <v>2351</v>
      </c>
      <c r="G1154" s="514">
        <v>100</v>
      </c>
      <c r="H1154" s="514">
        <v>100</v>
      </c>
      <c r="I1154" s="515">
        <v>20</v>
      </c>
    </row>
    <row r="1155" spans="1:9" s="93" customFormat="1" ht="12.75" customHeight="1">
      <c r="A1155" s="367">
        <v>1147</v>
      </c>
      <c r="B1155" s="371" t="s">
        <v>2538</v>
      </c>
      <c r="C1155" s="371" t="s">
        <v>3017</v>
      </c>
      <c r="D1155" s="371">
        <v>43001024141</v>
      </c>
      <c r="E1155" s="513" t="s">
        <v>2350</v>
      </c>
      <c r="F1155" s="367" t="s">
        <v>2351</v>
      </c>
      <c r="G1155" s="514">
        <v>100</v>
      </c>
      <c r="H1155" s="514">
        <v>100</v>
      </c>
      <c r="I1155" s="515">
        <v>20</v>
      </c>
    </row>
    <row r="1156" spans="1:9" s="93" customFormat="1" ht="12.75" customHeight="1">
      <c r="A1156" s="367">
        <v>1148</v>
      </c>
      <c r="B1156" s="371" t="s">
        <v>671</v>
      </c>
      <c r="C1156" s="371" t="s">
        <v>4013</v>
      </c>
      <c r="D1156" s="371">
        <v>59001094166</v>
      </c>
      <c r="E1156" s="513" t="s">
        <v>2350</v>
      </c>
      <c r="F1156" s="367" t="s">
        <v>2351</v>
      </c>
      <c r="G1156" s="514">
        <v>100</v>
      </c>
      <c r="H1156" s="514">
        <v>100</v>
      </c>
      <c r="I1156" s="515">
        <v>20</v>
      </c>
    </row>
    <row r="1157" spans="1:9" s="93" customFormat="1" ht="12.75" customHeight="1">
      <c r="A1157" s="367">
        <v>1149</v>
      </c>
      <c r="B1157" s="371" t="s">
        <v>671</v>
      </c>
      <c r="C1157" s="371" t="s">
        <v>852</v>
      </c>
      <c r="D1157" s="371">
        <v>59001070143</v>
      </c>
      <c r="E1157" s="513" t="s">
        <v>2350</v>
      </c>
      <c r="F1157" s="367" t="s">
        <v>2351</v>
      </c>
      <c r="G1157" s="514">
        <v>100</v>
      </c>
      <c r="H1157" s="514">
        <v>100</v>
      </c>
      <c r="I1157" s="515">
        <v>20</v>
      </c>
    </row>
    <row r="1158" spans="1:9" s="93" customFormat="1" ht="12.75" customHeight="1">
      <c r="A1158" s="367">
        <v>1150</v>
      </c>
      <c r="B1158" s="371" t="s">
        <v>843</v>
      </c>
      <c r="C1158" s="371" t="s">
        <v>4014</v>
      </c>
      <c r="D1158" s="371">
        <v>61006047938</v>
      </c>
      <c r="E1158" s="513" t="s">
        <v>2350</v>
      </c>
      <c r="F1158" s="367" t="s">
        <v>2351</v>
      </c>
      <c r="G1158" s="514">
        <v>100</v>
      </c>
      <c r="H1158" s="514">
        <v>100</v>
      </c>
      <c r="I1158" s="515">
        <v>20</v>
      </c>
    </row>
    <row r="1159" spans="1:9" s="93" customFormat="1" ht="12.75" customHeight="1">
      <c r="A1159" s="367">
        <v>1151</v>
      </c>
      <c r="B1159" s="371" t="s">
        <v>600</v>
      </c>
      <c r="C1159" s="371" t="s">
        <v>3859</v>
      </c>
      <c r="D1159" s="371">
        <v>59001086312</v>
      </c>
      <c r="E1159" s="513" t="s">
        <v>2350</v>
      </c>
      <c r="F1159" s="367" t="s">
        <v>2351</v>
      </c>
      <c r="G1159" s="514">
        <v>100</v>
      </c>
      <c r="H1159" s="514">
        <v>100</v>
      </c>
      <c r="I1159" s="515">
        <v>20</v>
      </c>
    </row>
    <row r="1160" spans="1:9" s="93" customFormat="1" ht="12.75" customHeight="1">
      <c r="A1160" s="367">
        <v>1152</v>
      </c>
      <c r="B1160" s="371" t="s">
        <v>2395</v>
      </c>
      <c r="C1160" s="371" t="s">
        <v>3859</v>
      </c>
      <c r="D1160" s="371">
        <v>59003004008</v>
      </c>
      <c r="E1160" s="513" t="s">
        <v>2350</v>
      </c>
      <c r="F1160" s="367" t="s">
        <v>2351</v>
      </c>
      <c r="G1160" s="514">
        <v>100</v>
      </c>
      <c r="H1160" s="514">
        <v>100</v>
      </c>
      <c r="I1160" s="515">
        <v>20</v>
      </c>
    </row>
    <row r="1161" spans="1:9" s="93" customFormat="1" ht="12.75" customHeight="1">
      <c r="A1161" s="367">
        <v>1153</v>
      </c>
      <c r="B1161" s="371" t="s">
        <v>2509</v>
      </c>
      <c r="C1161" s="371" t="s">
        <v>4015</v>
      </c>
      <c r="D1161" s="371">
        <v>59001120282</v>
      </c>
      <c r="E1161" s="513" t="s">
        <v>2350</v>
      </c>
      <c r="F1161" s="367" t="s">
        <v>2351</v>
      </c>
      <c r="G1161" s="514">
        <v>100</v>
      </c>
      <c r="H1161" s="514">
        <v>100</v>
      </c>
      <c r="I1161" s="515">
        <v>20</v>
      </c>
    </row>
    <row r="1162" spans="1:9" s="93" customFormat="1" ht="12.75" customHeight="1">
      <c r="A1162" s="367">
        <v>1154</v>
      </c>
      <c r="B1162" s="371" t="s">
        <v>3524</v>
      </c>
      <c r="C1162" s="371" t="s">
        <v>4016</v>
      </c>
      <c r="D1162" s="371">
        <v>59001116694</v>
      </c>
      <c r="E1162" s="513" t="s">
        <v>2350</v>
      </c>
      <c r="F1162" s="367" t="s">
        <v>2351</v>
      </c>
      <c r="G1162" s="514">
        <v>100</v>
      </c>
      <c r="H1162" s="514">
        <v>100</v>
      </c>
      <c r="I1162" s="515">
        <v>20</v>
      </c>
    </row>
    <row r="1163" spans="1:9" s="93" customFormat="1" ht="12.75" customHeight="1">
      <c r="A1163" s="367">
        <v>1155</v>
      </c>
      <c r="B1163" s="371" t="s">
        <v>3441</v>
      </c>
      <c r="C1163" s="371" t="s">
        <v>4017</v>
      </c>
      <c r="D1163" s="371">
        <v>59001108206</v>
      </c>
      <c r="E1163" s="513" t="s">
        <v>2350</v>
      </c>
      <c r="F1163" s="367" t="s">
        <v>2351</v>
      </c>
      <c r="G1163" s="514">
        <v>100</v>
      </c>
      <c r="H1163" s="514">
        <v>100</v>
      </c>
      <c r="I1163" s="515">
        <v>20</v>
      </c>
    </row>
    <row r="1164" spans="1:9" s="93" customFormat="1" ht="12.75" customHeight="1">
      <c r="A1164" s="367">
        <v>1156</v>
      </c>
      <c r="B1164" s="371" t="s">
        <v>2592</v>
      </c>
      <c r="C1164" s="371" t="s">
        <v>4018</v>
      </c>
      <c r="D1164" s="371">
        <v>59001120541</v>
      </c>
      <c r="E1164" s="513" t="s">
        <v>2350</v>
      </c>
      <c r="F1164" s="367" t="s">
        <v>2351</v>
      </c>
      <c r="G1164" s="514">
        <v>100</v>
      </c>
      <c r="H1164" s="514">
        <v>100</v>
      </c>
      <c r="I1164" s="515">
        <v>20</v>
      </c>
    </row>
    <row r="1165" spans="1:9" s="93" customFormat="1" ht="12.75" customHeight="1">
      <c r="A1165" s="367">
        <v>1157</v>
      </c>
      <c r="B1165" s="371" t="s">
        <v>3398</v>
      </c>
      <c r="C1165" s="371" t="s">
        <v>4019</v>
      </c>
      <c r="D1165" s="371">
        <v>59001111741</v>
      </c>
      <c r="E1165" s="513" t="s">
        <v>2350</v>
      </c>
      <c r="F1165" s="367" t="s">
        <v>2351</v>
      </c>
      <c r="G1165" s="514">
        <v>100</v>
      </c>
      <c r="H1165" s="514">
        <v>100</v>
      </c>
      <c r="I1165" s="515">
        <v>20</v>
      </c>
    </row>
    <row r="1166" spans="1:9" s="93" customFormat="1" ht="12.75" customHeight="1">
      <c r="A1166" s="367">
        <v>1158</v>
      </c>
      <c r="B1166" s="371" t="s">
        <v>678</v>
      </c>
      <c r="C1166" s="371" t="s">
        <v>4020</v>
      </c>
      <c r="D1166" s="371">
        <v>59001108244</v>
      </c>
      <c r="E1166" s="513" t="s">
        <v>2350</v>
      </c>
      <c r="F1166" s="367" t="s">
        <v>2351</v>
      </c>
      <c r="G1166" s="514">
        <v>100</v>
      </c>
      <c r="H1166" s="514">
        <v>100</v>
      </c>
      <c r="I1166" s="515">
        <v>20</v>
      </c>
    </row>
    <row r="1167" spans="1:9" s="93" customFormat="1" ht="12.75" customHeight="1">
      <c r="A1167" s="367">
        <v>1159</v>
      </c>
      <c r="B1167" s="371" t="s">
        <v>833</v>
      </c>
      <c r="C1167" s="371" t="s">
        <v>2937</v>
      </c>
      <c r="D1167" s="371">
        <v>59001112325</v>
      </c>
      <c r="E1167" s="513" t="s">
        <v>2350</v>
      </c>
      <c r="F1167" s="367" t="s">
        <v>2351</v>
      </c>
      <c r="G1167" s="514">
        <v>100</v>
      </c>
      <c r="H1167" s="514">
        <v>100</v>
      </c>
      <c r="I1167" s="515">
        <v>20</v>
      </c>
    </row>
    <row r="1168" spans="1:9" s="93" customFormat="1" ht="12.75" customHeight="1">
      <c r="A1168" s="367">
        <v>1160</v>
      </c>
      <c r="B1168" s="371" t="s">
        <v>2392</v>
      </c>
      <c r="C1168" s="371" t="s">
        <v>3870</v>
      </c>
      <c r="D1168" s="371">
        <v>43201046507</v>
      </c>
      <c r="E1168" s="513" t="s">
        <v>2350</v>
      </c>
      <c r="F1168" s="367" t="s">
        <v>2351</v>
      </c>
      <c r="G1168" s="514">
        <v>100</v>
      </c>
      <c r="H1168" s="514">
        <v>100</v>
      </c>
      <c r="I1168" s="515">
        <v>20</v>
      </c>
    </row>
    <row r="1169" spans="1:9" s="93" customFormat="1" ht="12.75" customHeight="1">
      <c r="A1169" s="367">
        <v>1161</v>
      </c>
      <c r="B1169" s="371" t="s">
        <v>3149</v>
      </c>
      <c r="C1169" s="371" t="s">
        <v>4021</v>
      </c>
      <c r="D1169" s="371">
        <v>59001091452</v>
      </c>
      <c r="E1169" s="513" t="s">
        <v>2350</v>
      </c>
      <c r="F1169" s="367" t="s">
        <v>2351</v>
      </c>
      <c r="G1169" s="514">
        <v>100</v>
      </c>
      <c r="H1169" s="514">
        <v>100</v>
      </c>
      <c r="I1169" s="515">
        <v>20</v>
      </c>
    </row>
    <row r="1170" spans="1:9" s="93" customFormat="1" ht="12.75" customHeight="1">
      <c r="A1170" s="367">
        <v>1162</v>
      </c>
      <c r="B1170" s="371" t="s">
        <v>2712</v>
      </c>
      <c r="C1170" s="371" t="s">
        <v>4022</v>
      </c>
      <c r="D1170" s="371">
        <v>59001012828</v>
      </c>
      <c r="E1170" s="513" t="s">
        <v>2350</v>
      </c>
      <c r="F1170" s="367" t="s">
        <v>2351</v>
      </c>
      <c r="G1170" s="514">
        <v>100</v>
      </c>
      <c r="H1170" s="514">
        <v>100</v>
      </c>
      <c r="I1170" s="515">
        <v>20</v>
      </c>
    </row>
    <row r="1171" spans="1:9" s="93" customFormat="1" ht="12.75" customHeight="1">
      <c r="A1171" s="367">
        <v>1163</v>
      </c>
      <c r="B1171" s="371" t="s">
        <v>4023</v>
      </c>
      <c r="C1171" s="371" t="s">
        <v>3712</v>
      </c>
      <c r="D1171" s="371">
        <v>59001043997</v>
      </c>
      <c r="E1171" s="513" t="s">
        <v>2350</v>
      </c>
      <c r="F1171" s="367" t="s">
        <v>2351</v>
      </c>
      <c r="G1171" s="514">
        <v>100</v>
      </c>
      <c r="H1171" s="514">
        <v>100</v>
      </c>
      <c r="I1171" s="515">
        <v>20</v>
      </c>
    </row>
    <row r="1172" spans="1:9" s="93" customFormat="1" ht="12.75" customHeight="1">
      <c r="A1172" s="367">
        <v>1164</v>
      </c>
      <c r="B1172" s="371" t="s">
        <v>879</v>
      </c>
      <c r="C1172" s="371" t="s">
        <v>3712</v>
      </c>
      <c r="D1172" s="371">
        <v>59001068362</v>
      </c>
      <c r="E1172" s="513" t="s">
        <v>2350</v>
      </c>
      <c r="F1172" s="367" t="s">
        <v>2351</v>
      </c>
      <c r="G1172" s="514">
        <v>100</v>
      </c>
      <c r="H1172" s="514">
        <v>100</v>
      </c>
      <c r="I1172" s="515">
        <v>20</v>
      </c>
    </row>
    <row r="1173" spans="1:9" s="93" customFormat="1" ht="12.75" customHeight="1">
      <c r="A1173" s="367">
        <v>1165</v>
      </c>
      <c r="B1173" s="371" t="s">
        <v>2634</v>
      </c>
      <c r="C1173" s="371" t="s">
        <v>4024</v>
      </c>
      <c r="D1173" s="371">
        <v>59001110185</v>
      </c>
      <c r="E1173" s="513" t="s">
        <v>2350</v>
      </c>
      <c r="F1173" s="367" t="s">
        <v>2351</v>
      </c>
      <c r="G1173" s="514">
        <v>100</v>
      </c>
      <c r="H1173" s="514">
        <v>100</v>
      </c>
      <c r="I1173" s="515">
        <v>20</v>
      </c>
    </row>
    <row r="1174" spans="1:9" s="93" customFormat="1" ht="12.75" customHeight="1">
      <c r="A1174" s="367">
        <v>1166</v>
      </c>
      <c r="B1174" s="371" t="s">
        <v>3068</v>
      </c>
      <c r="C1174" s="371" t="s">
        <v>3297</v>
      </c>
      <c r="D1174" s="371">
        <v>59001120362</v>
      </c>
      <c r="E1174" s="513" t="s">
        <v>2350</v>
      </c>
      <c r="F1174" s="367" t="s">
        <v>2351</v>
      </c>
      <c r="G1174" s="514">
        <v>100</v>
      </c>
      <c r="H1174" s="514">
        <v>100</v>
      </c>
      <c r="I1174" s="515">
        <v>20</v>
      </c>
    </row>
    <row r="1175" spans="1:9" s="93" customFormat="1" ht="12.75" customHeight="1">
      <c r="A1175" s="367">
        <v>1167</v>
      </c>
      <c r="B1175" s="371" t="s">
        <v>597</v>
      </c>
      <c r="C1175" s="371" t="s">
        <v>862</v>
      </c>
      <c r="D1175" s="371">
        <v>18001068469</v>
      </c>
      <c r="E1175" s="513" t="s">
        <v>2350</v>
      </c>
      <c r="F1175" s="367" t="s">
        <v>2351</v>
      </c>
      <c r="G1175" s="514">
        <v>100</v>
      </c>
      <c r="H1175" s="514">
        <v>100</v>
      </c>
      <c r="I1175" s="515">
        <v>20</v>
      </c>
    </row>
    <row r="1176" spans="1:9" s="93" customFormat="1" ht="12.75" customHeight="1">
      <c r="A1176" s="367">
        <v>1168</v>
      </c>
      <c r="B1176" s="371" t="s">
        <v>843</v>
      </c>
      <c r="C1176" s="371" t="s">
        <v>3065</v>
      </c>
      <c r="D1176" s="371">
        <v>59001082724</v>
      </c>
      <c r="E1176" s="513" t="s">
        <v>2350</v>
      </c>
      <c r="F1176" s="367" t="s">
        <v>2351</v>
      </c>
      <c r="G1176" s="514">
        <v>100</v>
      </c>
      <c r="H1176" s="514">
        <v>100</v>
      </c>
      <c r="I1176" s="515">
        <v>20</v>
      </c>
    </row>
    <row r="1177" spans="1:9" s="93" customFormat="1" ht="12.75" customHeight="1">
      <c r="A1177" s="367">
        <v>1169</v>
      </c>
      <c r="B1177" s="371" t="s">
        <v>2509</v>
      </c>
      <c r="C1177" s="371" t="s">
        <v>4025</v>
      </c>
      <c r="D1177" s="371">
        <v>43001010955</v>
      </c>
      <c r="E1177" s="513" t="s">
        <v>2350</v>
      </c>
      <c r="F1177" s="367" t="s">
        <v>2351</v>
      </c>
      <c r="G1177" s="514">
        <v>100</v>
      </c>
      <c r="H1177" s="514">
        <v>100</v>
      </c>
      <c r="I1177" s="515">
        <v>20</v>
      </c>
    </row>
    <row r="1178" spans="1:9" s="93" customFormat="1" ht="12.75" customHeight="1">
      <c r="A1178" s="367">
        <v>1170</v>
      </c>
      <c r="B1178" s="371" t="s">
        <v>858</v>
      </c>
      <c r="C1178" s="371" t="s">
        <v>4026</v>
      </c>
      <c r="D1178" s="371">
        <v>59001064585</v>
      </c>
      <c r="E1178" s="513" t="s">
        <v>2350</v>
      </c>
      <c r="F1178" s="367" t="s">
        <v>2351</v>
      </c>
      <c r="G1178" s="514">
        <v>100</v>
      </c>
      <c r="H1178" s="514">
        <v>100</v>
      </c>
      <c r="I1178" s="515">
        <v>20</v>
      </c>
    </row>
    <row r="1179" spans="1:9" s="93" customFormat="1" ht="12.75" customHeight="1">
      <c r="A1179" s="367">
        <v>1171</v>
      </c>
      <c r="B1179" s="371" t="s">
        <v>4027</v>
      </c>
      <c r="C1179" s="371" t="s">
        <v>4028</v>
      </c>
      <c r="D1179" s="371">
        <v>18001035240</v>
      </c>
      <c r="E1179" s="513" t="s">
        <v>2350</v>
      </c>
      <c r="F1179" s="367" t="s">
        <v>2351</v>
      </c>
      <c r="G1179" s="514">
        <v>100</v>
      </c>
      <c r="H1179" s="514">
        <v>100</v>
      </c>
      <c r="I1179" s="515">
        <v>20</v>
      </c>
    </row>
    <row r="1180" spans="1:9" s="93" customFormat="1" ht="12.75" customHeight="1">
      <c r="A1180" s="367">
        <v>1172</v>
      </c>
      <c r="B1180" s="371" t="s">
        <v>4029</v>
      </c>
      <c r="C1180" s="371" t="s">
        <v>4030</v>
      </c>
      <c r="D1180" s="371">
        <v>59001075896</v>
      </c>
      <c r="E1180" s="513" t="s">
        <v>2350</v>
      </c>
      <c r="F1180" s="367" t="s">
        <v>2351</v>
      </c>
      <c r="G1180" s="514">
        <v>100</v>
      </c>
      <c r="H1180" s="514">
        <v>100</v>
      </c>
      <c r="I1180" s="515">
        <v>20</v>
      </c>
    </row>
    <row r="1181" spans="1:9" s="93" customFormat="1" ht="12.75" customHeight="1">
      <c r="A1181" s="367">
        <v>1173</v>
      </c>
      <c r="B1181" s="371" t="s">
        <v>2924</v>
      </c>
      <c r="C1181" s="371" t="s">
        <v>3515</v>
      </c>
      <c r="D1181" s="371">
        <v>59001074721</v>
      </c>
      <c r="E1181" s="513" t="s">
        <v>2350</v>
      </c>
      <c r="F1181" s="367" t="s">
        <v>2351</v>
      </c>
      <c r="G1181" s="514">
        <v>100</v>
      </c>
      <c r="H1181" s="514">
        <v>100</v>
      </c>
      <c r="I1181" s="515">
        <v>20</v>
      </c>
    </row>
    <row r="1182" spans="1:9" s="93" customFormat="1" ht="12.75" customHeight="1">
      <c r="A1182" s="367">
        <v>1174</v>
      </c>
      <c r="B1182" s="371" t="s">
        <v>4031</v>
      </c>
      <c r="C1182" s="371" t="s">
        <v>2751</v>
      </c>
      <c r="D1182" s="371">
        <v>50001000456</v>
      </c>
      <c r="E1182" s="513" t="s">
        <v>2350</v>
      </c>
      <c r="F1182" s="367" t="s">
        <v>2351</v>
      </c>
      <c r="G1182" s="514">
        <v>100</v>
      </c>
      <c r="H1182" s="514">
        <v>100</v>
      </c>
      <c r="I1182" s="515">
        <v>20</v>
      </c>
    </row>
    <row r="1183" spans="1:9" s="93" customFormat="1" ht="12.75" customHeight="1">
      <c r="A1183" s="367">
        <v>1175</v>
      </c>
      <c r="B1183" s="371" t="s">
        <v>2455</v>
      </c>
      <c r="C1183" s="371" t="s">
        <v>4032</v>
      </c>
      <c r="D1183" s="371">
        <v>59001084380</v>
      </c>
      <c r="E1183" s="513" t="s">
        <v>2350</v>
      </c>
      <c r="F1183" s="367" t="s">
        <v>2351</v>
      </c>
      <c r="G1183" s="514">
        <v>100</v>
      </c>
      <c r="H1183" s="514">
        <v>100</v>
      </c>
      <c r="I1183" s="515">
        <v>20</v>
      </c>
    </row>
    <row r="1184" spans="1:9" s="93" customFormat="1" ht="12.75" customHeight="1">
      <c r="A1184" s="367">
        <v>1176</v>
      </c>
      <c r="B1184" s="371" t="s">
        <v>2414</v>
      </c>
      <c r="C1184" s="371" t="s">
        <v>4033</v>
      </c>
      <c r="D1184" s="371">
        <v>59001123435</v>
      </c>
      <c r="E1184" s="513" t="s">
        <v>2350</v>
      </c>
      <c r="F1184" s="367" t="s">
        <v>2351</v>
      </c>
      <c r="G1184" s="514">
        <v>100</v>
      </c>
      <c r="H1184" s="514">
        <v>100</v>
      </c>
      <c r="I1184" s="515">
        <v>20</v>
      </c>
    </row>
    <row r="1185" spans="1:9" s="93" customFormat="1" ht="12.75" customHeight="1">
      <c r="A1185" s="367">
        <v>1177</v>
      </c>
      <c r="B1185" s="371" t="s">
        <v>676</v>
      </c>
      <c r="C1185" s="371" t="s">
        <v>4034</v>
      </c>
      <c r="D1185" s="371">
        <v>12001053114</v>
      </c>
      <c r="E1185" s="513" t="s">
        <v>2350</v>
      </c>
      <c r="F1185" s="367" t="s">
        <v>2351</v>
      </c>
      <c r="G1185" s="514">
        <v>100</v>
      </c>
      <c r="H1185" s="514">
        <v>100</v>
      </c>
      <c r="I1185" s="515">
        <v>20</v>
      </c>
    </row>
    <row r="1186" spans="1:9" s="93" customFormat="1" ht="12.75" customHeight="1">
      <c r="A1186" s="367">
        <v>1178</v>
      </c>
      <c r="B1186" s="371" t="s">
        <v>4035</v>
      </c>
      <c r="C1186" s="371" t="s">
        <v>4036</v>
      </c>
      <c r="D1186" s="371">
        <v>10001069526</v>
      </c>
      <c r="E1186" s="513" t="s">
        <v>2350</v>
      </c>
      <c r="F1186" s="367" t="s">
        <v>2351</v>
      </c>
      <c r="G1186" s="514">
        <v>100</v>
      </c>
      <c r="H1186" s="514">
        <v>100</v>
      </c>
      <c r="I1186" s="515">
        <v>20</v>
      </c>
    </row>
    <row r="1187" spans="1:9" s="93" customFormat="1" ht="12.75" customHeight="1">
      <c r="A1187" s="367">
        <v>1179</v>
      </c>
      <c r="B1187" s="371" t="s">
        <v>843</v>
      </c>
      <c r="C1187" s="371" t="s">
        <v>4037</v>
      </c>
      <c r="D1187" s="371">
        <v>59001109434</v>
      </c>
      <c r="E1187" s="513" t="s">
        <v>2350</v>
      </c>
      <c r="F1187" s="367" t="s">
        <v>2351</v>
      </c>
      <c r="G1187" s="514">
        <v>100</v>
      </c>
      <c r="H1187" s="514">
        <v>100</v>
      </c>
      <c r="I1187" s="515">
        <v>20</v>
      </c>
    </row>
    <row r="1188" spans="1:9" s="93" customFormat="1" ht="12.75" customHeight="1">
      <c r="A1188" s="367">
        <v>1180</v>
      </c>
      <c r="B1188" s="371" t="s">
        <v>4038</v>
      </c>
      <c r="C1188" s="371" t="s">
        <v>4039</v>
      </c>
      <c r="D1188" s="371">
        <v>59001102133</v>
      </c>
      <c r="E1188" s="513" t="s">
        <v>2350</v>
      </c>
      <c r="F1188" s="367" t="s">
        <v>2351</v>
      </c>
      <c r="G1188" s="514">
        <v>100</v>
      </c>
      <c r="H1188" s="514">
        <v>100</v>
      </c>
      <c r="I1188" s="515">
        <v>20</v>
      </c>
    </row>
    <row r="1189" spans="1:9" s="93" customFormat="1" ht="12.75" customHeight="1">
      <c r="A1189" s="367">
        <v>1181</v>
      </c>
      <c r="B1189" s="371" t="s">
        <v>2403</v>
      </c>
      <c r="C1189" s="371" t="s">
        <v>4040</v>
      </c>
      <c r="D1189" s="380" t="s">
        <v>4041</v>
      </c>
      <c r="E1189" s="513" t="s">
        <v>2350</v>
      </c>
      <c r="F1189" s="367" t="s">
        <v>2351</v>
      </c>
      <c r="G1189" s="514">
        <v>100</v>
      </c>
      <c r="H1189" s="514">
        <v>100</v>
      </c>
      <c r="I1189" s="515">
        <v>20</v>
      </c>
    </row>
    <row r="1190" spans="1:9" s="93" customFormat="1" ht="12.75" customHeight="1">
      <c r="A1190" s="367">
        <v>1182</v>
      </c>
      <c r="B1190" s="371" t="s">
        <v>676</v>
      </c>
      <c r="C1190" s="371" t="s">
        <v>4034</v>
      </c>
      <c r="D1190" s="380" t="s">
        <v>4042</v>
      </c>
      <c r="E1190" s="513" t="s">
        <v>2350</v>
      </c>
      <c r="F1190" s="367" t="s">
        <v>2351</v>
      </c>
      <c r="G1190" s="514">
        <v>100</v>
      </c>
      <c r="H1190" s="514">
        <v>100</v>
      </c>
      <c r="I1190" s="515">
        <v>20</v>
      </c>
    </row>
    <row r="1191" spans="1:9" s="93" customFormat="1" ht="12.75" customHeight="1">
      <c r="A1191" s="367">
        <v>1183</v>
      </c>
      <c r="B1191" s="371" t="s">
        <v>678</v>
      </c>
      <c r="C1191" s="371" t="s">
        <v>4043</v>
      </c>
      <c r="D1191" s="380" t="s">
        <v>4044</v>
      </c>
      <c r="E1191" s="513" t="s">
        <v>2350</v>
      </c>
      <c r="F1191" s="367" t="s">
        <v>2351</v>
      </c>
      <c r="G1191" s="514">
        <v>100</v>
      </c>
      <c r="H1191" s="514">
        <v>100</v>
      </c>
      <c r="I1191" s="515">
        <v>20</v>
      </c>
    </row>
    <row r="1192" spans="1:9" s="93" customFormat="1" ht="12.75" customHeight="1">
      <c r="A1192" s="367">
        <v>1184</v>
      </c>
      <c r="B1192" s="371" t="s">
        <v>2807</v>
      </c>
      <c r="C1192" s="371" t="s">
        <v>2737</v>
      </c>
      <c r="D1192" s="371">
        <v>59001120501</v>
      </c>
      <c r="E1192" s="513" t="s">
        <v>2350</v>
      </c>
      <c r="F1192" s="367" t="s">
        <v>2351</v>
      </c>
      <c r="G1192" s="514">
        <v>100</v>
      </c>
      <c r="H1192" s="514">
        <v>100</v>
      </c>
      <c r="I1192" s="515">
        <v>20</v>
      </c>
    </row>
    <row r="1193" spans="1:9" s="93" customFormat="1" ht="12.75" customHeight="1">
      <c r="A1193" s="367">
        <v>1185</v>
      </c>
      <c r="B1193" s="512" t="s">
        <v>835</v>
      </c>
      <c r="C1193" s="512" t="s">
        <v>4045</v>
      </c>
      <c r="D1193" s="512">
        <v>57001017704</v>
      </c>
      <c r="E1193" s="513" t="s">
        <v>2350</v>
      </c>
      <c r="F1193" s="367" t="s">
        <v>2351</v>
      </c>
      <c r="G1193" s="514">
        <v>100</v>
      </c>
      <c r="H1193" s="514">
        <v>100</v>
      </c>
      <c r="I1193" s="515">
        <v>20</v>
      </c>
    </row>
    <row r="1194" spans="1:9" s="93" customFormat="1" ht="12.75" customHeight="1">
      <c r="A1194" s="367">
        <v>1186</v>
      </c>
      <c r="B1194" s="512" t="s">
        <v>2481</v>
      </c>
      <c r="C1194" s="512" t="s">
        <v>4046</v>
      </c>
      <c r="D1194" s="512">
        <v>57001056575</v>
      </c>
      <c r="E1194" s="513" t="s">
        <v>2350</v>
      </c>
      <c r="F1194" s="367" t="s">
        <v>2351</v>
      </c>
      <c r="G1194" s="514">
        <v>100</v>
      </c>
      <c r="H1194" s="514">
        <v>100</v>
      </c>
      <c r="I1194" s="515">
        <v>20</v>
      </c>
    </row>
    <row r="1195" spans="1:9" s="93" customFormat="1" ht="12.75" customHeight="1">
      <c r="A1195" s="367">
        <v>1187</v>
      </c>
      <c r="B1195" s="512" t="s">
        <v>3772</v>
      </c>
      <c r="C1195" s="512" t="s">
        <v>3060</v>
      </c>
      <c r="D1195" s="512">
        <v>56001021308</v>
      </c>
      <c r="E1195" s="513" t="s">
        <v>2350</v>
      </c>
      <c r="F1195" s="367" t="s">
        <v>2351</v>
      </c>
      <c r="G1195" s="514">
        <v>100</v>
      </c>
      <c r="H1195" s="514">
        <v>100</v>
      </c>
      <c r="I1195" s="515">
        <v>20</v>
      </c>
    </row>
    <row r="1196" spans="1:9" s="93" customFormat="1" ht="12.75" customHeight="1">
      <c r="A1196" s="367">
        <v>1188</v>
      </c>
      <c r="B1196" s="512" t="s">
        <v>4047</v>
      </c>
      <c r="C1196" s="512" t="s">
        <v>3878</v>
      </c>
      <c r="D1196" s="512">
        <v>56001024441</v>
      </c>
      <c r="E1196" s="513" t="s">
        <v>2350</v>
      </c>
      <c r="F1196" s="367" t="s">
        <v>2351</v>
      </c>
      <c r="G1196" s="514">
        <v>100</v>
      </c>
      <c r="H1196" s="514">
        <v>100</v>
      </c>
      <c r="I1196" s="515">
        <v>20</v>
      </c>
    </row>
    <row r="1197" spans="1:9" s="93" customFormat="1" ht="12.75" customHeight="1">
      <c r="A1197" s="367">
        <v>1189</v>
      </c>
      <c r="B1197" s="512" t="s">
        <v>3400</v>
      </c>
      <c r="C1197" s="512" t="s">
        <v>3662</v>
      </c>
      <c r="D1197" s="512">
        <v>57001048947</v>
      </c>
      <c r="E1197" s="513" t="s">
        <v>2350</v>
      </c>
      <c r="F1197" s="367" t="s">
        <v>2351</v>
      </c>
      <c r="G1197" s="514">
        <v>100</v>
      </c>
      <c r="H1197" s="514">
        <v>100</v>
      </c>
      <c r="I1197" s="515">
        <v>20</v>
      </c>
    </row>
    <row r="1198" spans="1:9" s="93" customFormat="1" ht="12.75" customHeight="1">
      <c r="A1198" s="367">
        <v>1190</v>
      </c>
      <c r="B1198" s="512" t="s">
        <v>2375</v>
      </c>
      <c r="C1198" s="512" t="s">
        <v>2625</v>
      </c>
      <c r="D1198" s="512">
        <v>57001043182</v>
      </c>
      <c r="E1198" s="513" t="s">
        <v>2350</v>
      </c>
      <c r="F1198" s="367" t="s">
        <v>2351</v>
      </c>
      <c r="G1198" s="514">
        <v>100</v>
      </c>
      <c r="H1198" s="514">
        <v>100</v>
      </c>
      <c r="I1198" s="515">
        <v>20</v>
      </c>
    </row>
    <row r="1199" spans="1:9" s="93" customFormat="1" ht="12.75" customHeight="1">
      <c r="A1199" s="367">
        <v>1191</v>
      </c>
      <c r="B1199" s="512" t="s">
        <v>2395</v>
      </c>
      <c r="C1199" s="512" t="s">
        <v>4048</v>
      </c>
      <c r="D1199" s="512">
        <v>57001057211</v>
      </c>
      <c r="E1199" s="513" t="s">
        <v>2350</v>
      </c>
      <c r="F1199" s="367" t="s">
        <v>2351</v>
      </c>
      <c r="G1199" s="514">
        <v>100</v>
      </c>
      <c r="H1199" s="514">
        <v>100</v>
      </c>
      <c r="I1199" s="515">
        <v>20</v>
      </c>
    </row>
    <row r="1200" spans="1:9" s="93" customFormat="1" ht="12.75" customHeight="1">
      <c r="A1200" s="367">
        <v>1192</v>
      </c>
      <c r="B1200" s="512" t="s">
        <v>513</v>
      </c>
      <c r="C1200" s="512" t="s">
        <v>2607</v>
      </c>
      <c r="D1200" s="512">
        <v>57001015590</v>
      </c>
      <c r="E1200" s="513" t="s">
        <v>2350</v>
      </c>
      <c r="F1200" s="367" t="s">
        <v>2351</v>
      </c>
      <c r="G1200" s="514">
        <v>100</v>
      </c>
      <c r="H1200" s="514">
        <v>100</v>
      </c>
      <c r="I1200" s="515">
        <v>20</v>
      </c>
    </row>
    <row r="1201" spans="1:9" s="93" customFormat="1" ht="12.75" customHeight="1">
      <c r="A1201" s="367">
        <v>1193</v>
      </c>
      <c r="B1201" s="512" t="s">
        <v>4049</v>
      </c>
      <c r="C1201" s="512" t="s">
        <v>4050</v>
      </c>
      <c r="D1201" s="512">
        <v>57001029160</v>
      </c>
      <c r="E1201" s="513" t="s">
        <v>2350</v>
      </c>
      <c r="F1201" s="367" t="s">
        <v>2351</v>
      </c>
      <c r="G1201" s="514">
        <v>100</v>
      </c>
      <c r="H1201" s="514">
        <v>100</v>
      </c>
      <c r="I1201" s="515">
        <v>20</v>
      </c>
    </row>
    <row r="1202" spans="1:9" s="93" customFormat="1" ht="12.75" customHeight="1">
      <c r="A1202" s="367">
        <v>1194</v>
      </c>
      <c r="B1202" s="512" t="s">
        <v>2375</v>
      </c>
      <c r="C1202" s="512" t="s">
        <v>2625</v>
      </c>
      <c r="D1202" s="512">
        <v>57001019909</v>
      </c>
      <c r="E1202" s="513" t="s">
        <v>2350</v>
      </c>
      <c r="F1202" s="367" t="s">
        <v>2351</v>
      </c>
      <c r="G1202" s="514">
        <v>100</v>
      </c>
      <c r="H1202" s="514">
        <v>100</v>
      </c>
      <c r="I1202" s="515">
        <v>20</v>
      </c>
    </row>
    <row r="1203" spans="1:9" s="93" customFormat="1" ht="12.75" customHeight="1">
      <c r="A1203" s="367">
        <v>1195</v>
      </c>
      <c r="B1203" s="512" t="s">
        <v>676</v>
      </c>
      <c r="C1203" s="512" t="s">
        <v>4051</v>
      </c>
      <c r="D1203" s="512">
        <v>57001008480</v>
      </c>
      <c r="E1203" s="513" t="s">
        <v>2350</v>
      </c>
      <c r="F1203" s="367" t="s">
        <v>2351</v>
      </c>
      <c r="G1203" s="514">
        <v>100</v>
      </c>
      <c r="H1203" s="514">
        <v>100</v>
      </c>
      <c r="I1203" s="515">
        <v>20</v>
      </c>
    </row>
    <row r="1204" spans="1:9" s="93" customFormat="1" ht="12.75" customHeight="1">
      <c r="A1204" s="367">
        <v>1196</v>
      </c>
      <c r="B1204" s="512" t="s">
        <v>2509</v>
      </c>
      <c r="C1204" s="512" t="s">
        <v>591</v>
      </c>
      <c r="D1204" s="512">
        <v>57001017959</v>
      </c>
      <c r="E1204" s="513" t="s">
        <v>2350</v>
      </c>
      <c r="F1204" s="367" t="s">
        <v>2351</v>
      </c>
      <c r="G1204" s="514">
        <v>100</v>
      </c>
      <c r="H1204" s="514">
        <v>100</v>
      </c>
      <c r="I1204" s="515">
        <v>20</v>
      </c>
    </row>
    <row r="1205" spans="1:9" s="93" customFormat="1" ht="12.75" customHeight="1">
      <c r="A1205" s="367">
        <v>1197</v>
      </c>
      <c r="B1205" s="512" t="s">
        <v>676</v>
      </c>
      <c r="C1205" s="512" t="s">
        <v>4052</v>
      </c>
      <c r="D1205" s="512">
        <v>57001046973</v>
      </c>
      <c r="E1205" s="513" t="s">
        <v>2350</v>
      </c>
      <c r="F1205" s="367" t="s">
        <v>2351</v>
      </c>
      <c r="G1205" s="514">
        <v>100</v>
      </c>
      <c r="H1205" s="514">
        <v>100</v>
      </c>
      <c r="I1205" s="515">
        <v>20</v>
      </c>
    </row>
    <row r="1206" spans="1:9" s="93" customFormat="1" ht="12.75" customHeight="1">
      <c r="A1206" s="367">
        <v>1198</v>
      </c>
      <c r="B1206" s="512" t="s">
        <v>2630</v>
      </c>
      <c r="C1206" s="512" t="s">
        <v>2352</v>
      </c>
      <c r="D1206" s="512">
        <v>57001037739</v>
      </c>
      <c r="E1206" s="513" t="s">
        <v>2350</v>
      </c>
      <c r="F1206" s="367" t="s">
        <v>2351</v>
      </c>
      <c r="G1206" s="514">
        <v>100</v>
      </c>
      <c r="H1206" s="514">
        <v>100</v>
      </c>
      <c r="I1206" s="515">
        <v>20</v>
      </c>
    </row>
    <row r="1207" spans="1:9" s="93" customFormat="1" ht="12.75" customHeight="1">
      <c r="A1207" s="367">
        <v>1199</v>
      </c>
      <c r="B1207" s="517" t="s">
        <v>2368</v>
      </c>
      <c r="C1207" s="517" t="s">
        <v>876</v>
      </c>
      <c r="D1207" s="517">
        <v>38001047965</v>
      </c>
      <c r="E1207" s="513" t="s">
        <v>2350</v>
      </c>
      <c r="F1207" s="367" t="s">
        <v>2351</v>
      </c>
      <c r="G1207" s="514">
        <v>100</v>
      </c>
      <c r="H1207" s="514">
        <v>100</v>
      </c>
      <c r="I1207" s="515">
        <v>20</v>
      </c>
    </row>
    <row r="1208" spans="1:9" s="93" customFormat="1" ht="12.75" customHeight="1">
      <c r="A1208" s="367">
        <v>1200</v>
      </c>
      <c r="B1208" s="512" t="s">
        <v>2392</v>
      </c>
      <c r="C1208" s="512" t="s">
        <v>3295</v>
      </c>
      <c r="D1208" s="512">
        <v>41001009324</v>
      </c>
      <c r="E1208" s="513" t="s">
        <v>2350</v>
      </c>
      <c r="F1208" s="367" t="s">
        <v>2351</v>
      </c>
      <c r="G1208" s="514">
        <v>100</v>
      </c>
      <c r="H1208" s="514">
        <v>100</v>
      </c>
      <c r="I1208" s="515">
        <v>20</v>
      </c>
    </row>
    <row r="1209" spans="1:9" s="93" customFormat="1" ht="12.75" customHeight="1">
      <c r="A1209" s="367">
        <v>1201</v>
      </c>
      <c r="B1209" s="512" t="s">
        <v>4053</v>
      </c>
      <c r="C1209" s="512" t="s">
        <v>4054</v>
      </c>
      <c r="D1209" s="379">
        <v>29001007696</v>
      </c>
      <c r="E1209" s="513" t="s">
        <v>2350</v>
      </c>
      <c r="F1209" s="367" t="s">
        <v>2351</v>
      </c>
      <c r="G1209" s="514">
        <v>100</v>
      </c>
      <c r="H1209" s="514">
        <v>100</v>
      </c>
      <c r="I1209" s="515">
        <v>20</v>
      </c>
    </row>
    <row r="1210" spans="1:9" s="93" customFormat="1" ht="12.75" customHeight="1">
      <c r="A1210" s="367">
        <v>1202</v>
      </c>
      <c r="B1210" s="512" t="s">
        <v>2712</v>
      </c>
      <c r="C1210" s="512" t="s">
        <v>4055</v>
      </c>
      <c r="D1210" s="379">
        <v>29001011194</v>
      </c>
      <c r="E1210" s="513" t="s">
        <v>2350</v>
      </c>
      <c r="F1210" s="367" t="s">
        <v>2351</v>
      </c>
      <c r="G1210" s="514">
        <v>100</v>
      </c>
      <c r="H1210" s="514">
        <v>100</v>
      </c>
      <c r="I1210" s="515">
        <v>20</v>
      </c>
    </row>
    <row r="1211" spans="1:9" s="93" customFormat="1" ht="12.75" customHeight="1">
      <c r="A1211" s="367">
        <v>1203</v>
      </c>
      <c r="B1211" s="512" t="s">
        <v>602</v>
      </c>
      <c r="C1211" s="512" t="s">
        <v>4056</v>
      </c>
      <c r="D1211" s="379">
        <v>29001037247</v>
      </c>
      <c r="E1211" s="513" t="s">
        <v>2350</v>
      </c>
      <c r="F1211" s="367" t="s">
        <v>2351</v>
      </c>
      <c r="G1211" s="514">
        <v>100</v>
      </c>
      <c r="H1211" s="514">
        <v>100</v>
      </c>
      <c r="I1211" s="515">
        <v>20</v>
      </c>
    </row>
    <row r="1212" spans="1:9" s="93" customFormat="1" ht="12.75" customHeight="1">
      <c r="A1212" s="367">
        <v>1204</v>
      </c>
      <c r="B1212" s="512" t="s">
        <v>3445</v>
      </c>
      <c r="C1212" s="512" t="s">
        <v>2491</v>
      </c>
      <c r="D1212" s="379">
        <v>29001030940</v>
      </c>
      <c r="E1212" s="513" t="s">
        <v>2350</v>
      </c>
      <c r="F1212" s="367" t="s">
        <v>2351</v>
      </c>
      <c r="G1212" s="514">
        <v>100</v>
      </c>
      <c r="H1212" s="514">
        <v>100</v>
      </c>
      <c r="I1212" s="515">
        <v>20</v>
      </c>
    </row>
    <row r="1213" spans="1:9" s="93" customFormat="1" ht="12.75" customHeight="1">
      <c r="A1213" s="367">
        <v>1205</v>
      </c>
      <c r="B1213" s="512" t="s">
        <v>678</v>
      </c>
      <c r="C1213" s="512" t="s">
        <v>3190</v>
      </c>
      <c r="D1213" s="379">
        <v>29001037308</v>
      </c>
      <c r="E1213" s="513" t="s">
        <v>2350</v>
      </c>
      <c r="F1213" s="367" t="s">
        <v>2351</v>
      </c>
      <c r="G1213" s="514">
        <v>100</v>
      </c>
      <c r="H1213" s="514">
        <v>100</v>
      </c>
      <c r="I1213" s="515">
        <v>20</v>
      </c>
    </row>
    <row r="1214" spans="1:9" s="93" customFormat="1" ht="12.75" customHeight="1">
      <c r="A1214" s="367">
        <v>1206</v>
      </c>
      <c r="B1214" s="512" t="s">
        <v>4057</v>
      </c>
      <c r="C1214" s="512" t="s">
        <v>4058</v>
      </c>
      <c r="D1214" s="379">
        <v>29001040083</v>
      </c>
      <c r="E1214" s="513" t="s">
        <v>2350</v>
      </c>
      <c r="F1214" s="367" t="s">
        <v>2351</v>
      </c>
      <c r="G1214" s="514">
        <v>100</v>
      </c>
      <c r="H1214" s="514">
        <v>100</v>
      </c>
      <c r="I1214" s="515">
        <v>20</v>
      </c>
    </row>
    <row r="1215" spans="1:9" s="93" customFormat="1" ht="12.75" customHeight="1">
      <c r="A1215" s="367">
        <v>1207</v>
      </c>
      <c r="B1215" s="512" t="s">
        <v>4059</v>
      </c>
      <c r="C1215" s="512" t="s">
        <v>4060</v>
      </c>
      <c r="D1215" s="379">
        <v>29001019611</v>
      </c>
      <c r="E1215" s="513" t="s">
        <v>2350</v>
      </c>
      <c r="F1215" s="367" t="s">
        <v>2351</v>
      </c>
      <c r="G1215" s="514">
        <v>100</v>
      </c>
      <c r="H1215" s="514">
        <v>100</v>
      </c>
      <c r="I1215" s="515">
        <v>20</v>
      </c>
    </row>
    <row r="1216" spans="1:9" s="93" customFormat="1" ht="12.75" customHeight="1">
      <c r="A1216" s="367">
        <v>1208</v>
      </c>
      <c r="B1216" s="512" t="s">
        <v>518</v>
      </c>
      <c r="C1216" s="512" t="s">
        <v>4061</v>
      </c>
      <c r="D1216" s="379">
        <v>29001036302</v>
      </c>
      <c r="E1216" s="513" t="s">
        <v>2350</v>
      </c>
      <c r="F1216" s="367" t="s">
        <v>2351</v>
      </c>
      <c r="G1216" s="514">
        <v>100</v>
      </c>
      <c r="H1216" s="514">
        <v>100</v>
      </c>
      <c r="I1216" s="515">
        <v>20</v>
      </c>
    </row>
    <row r="1217" spans="1:9" s="93" customFormat="1" ht="12.75" customHeight="1">
      <c r="A1217" s="367">
        <v>1209</v>
      </c>
      <c r="B1217" s="512" t="s">
        <v>2395</v>
      </c>
      <c r="C1217" s="512" t="s">
        <v>4062</v>
      </c>
      <c r="D1217" s="379">
        <v>29001039726</v>
      </c>
      <c r="E1217" s="513" t="s">
        <v>2350</v>
      </c>
      <c r="F1217" s="367" t="s">
        <v>2351</v>
      </c>
      <c r="G1217" s="514">
        <v>100</v>
      </c>
      <c r="H1217" s="514">
        <v>100</v>
      </c>
      <c r="I1217" s="515">
        <v>20</v>
      </c>
    </row>
    <row r="1218" spans="1:9" s="93" customFormat="1" ht="12.75" customHeight="1">
      <c r="A1218" s="367">
        <v>1210</v>
      </c>
      <c r="B1218" s="512" t="s">
        <v>606</v>
      </c>
      <c r="C1218" s="512" t="s">
        <v>2861</v>
      </c>
      <c r="D1218" s="379">
        <v>29001023103</v>
      </c>
      <c r="E1218" s="513" t="s">
        <v>2350</v>
      </c>
      <c r="F1218" s="367" t="s">
        <v>2351</v>
      </c>
      <c r="G1218" s="514">
        <v>100</v>
      </c>
      <c r="H1218" s="514">
        <v>100</v>
      </c>
      <c r="I1218" s="515">
        <v>20</v>
      </c>
    </row>
    <row r="1219" spans="1:9" s="93" customFormat="1" ht="12.75" customHeight="1">
      <c r="A1219" s="367">
        <v>1211</v>
      </c>
      <c r="B1219" s="512" t="s">
        <v>4063</v>
      </c>
      <c r="C1219" s="512" t="s">
        <v>2861</v>
      </c>
      <c r="D1219" s="379">
        <v>29001006088</v>
      </c>
      <c r="E1219" s="513" t="s">
        <v>2350</v>
      </c>
      <c r="F1219" s="367" t="s">
        <v>2351</v>
      </c>
      <c r="G1219" s="514">
        <v>100</v>
      </c>
      <c r="H1219" s="514">
        <v>100</v>
      </c>
      <c r="I1219" s="515">
        <v>20</v>
      </c>
    </row>
    <row r="1220" spans="1:9" s="93" customFormat="1" ht="12.75" customHeight="1">
      <c r="A1220" s="367">
        <v>1212</v>
      </c>
      <c r="B1220" s="512" t="s">
        <v>4064</v>
      </c>
      <c r="C1220" s="512" t="s">
        <v>4065</v>
      </c>
      <c r="D1220" s="379">
        <v>29001035673</v>
      </c>
      <c r="E1220" s="513" t="s">
        <v>2350</v>
      </c>
      <c r="F1220" s="367" t="s">
        <v>2351</v>
      </c>
      <c r="G1220" s="514">
        <v>100</v>
      </c>
      <c r="H1220" s="514">
        <v>100</v>
      </c>
      <c r="I1220" s="515">
        <v>20</v>
      </c>
    </row>
    <row r="1221" spans="1:9" s="93" customFormat="1" ht="12.75" customHeight="1">
      <c r="A1221" s="367">
        <v>1213</v>
      </c>
      <c r="B1221" s="512" t="s">
        <v>2395</v>
      </c>
      <c r="C1221" s="512" t="s">
        <v>4066</v>
      </c>
      <c r="D1221" s="379">
        <v>29001039607</v>
      </c>
      <c r="E1221" s="513" t="s">
        <v>2350</v>
      </c>
      <c r="F1221" s="367" t="s">
        <v>2351</v>
      </c>
      <c r="G1221" s="514">
        <v>100</v>
      </c>
      <c r="H1221" s="514">
        <v>100</v>
      </c>
      <c r="I1221" s="515">
        <v>20</v>
      </c>
    </row>
    <row r="1222" spans="1:9" s="93" customFormat="1" ht="12.75" customHeight="1">
      <c r="A1222" s="367">
        <v>1214</v>
      </c>
      <c r="B1222" s="512" t="s">
        <v>2697</v>
      </c>
      <c r="C1222" s="512" t="s">
        <v>2877</v>
      </c>
      <c r="D1222" s="517" t="s">
        <v>4067</v>
      </c>
      <c r="E1222" s="513" t="s">
        <v>2350</v>
      </c>
      <c r="F1222" s="367" t="s">
        <v>2351</v>
      </c>
      <c r="G1222" s="514">
        <v>150</v>
      </c>
      <c r="H1222" s="514">
        <v>150</v>
      </c>
      <c r="I1222" s="515">
        <v>30</v>
      </c>
    </row>
    <row r="1223" spans="1:9" s="93" customFormat="1" ht="12.75" customHeight="1">
      <c r="A1223" s="367">
        <v>1215</v>
      </c>
      <c r="B1223" s="512" t="s">
        <v>2540</v>
      </c>
      <c r="C1223" s="512" t="s">
        <v>4068</v>
      </c>
      <c r="D1223" s="516" t="s">
        <v>4069</v>
      </c>
      <c r="E1223" s="513" t="s">
        <v>2350</v>
      </c>
      <c r="F1223" s="367" t="s">
        <v>2351</v>
      </c>
      <c r="G1223" s="514">
        <v>100</v>
      </c>
      <c r="H1223" s="514">
        <v>100</v>
      </c>
      <c r="I1223" s="515">
        <v>20</v>
      </c>
    </row>
    <row r="1224" spans="1:9" s="93" customFormat="1" ht="12.75" customHeight="1">
      <c r="A1224" s="367">
        <v>1216</v>
      </c>
      <c r="B1224" s="512" t="s">
        <v>2520</v>
      </c>
      <c r="C1224" s="512" t="s">
        <v>4011</v>
      </c>
      <c r="D1224" s="516" t="s">
        <v>4070</v>
      </c>
      <c r="E1224" s="513" t="s">
        <v>2350</v>
      </c>
      <c r="F1224" s="367" t="s">
        <v>2351</v>
      </c>
      <c r="G1224" s="514">
        <v>100</v>
      </c>
      <c r="H1224" s="514">
        <v>100</v>
      </c>
      <c r="I1224" s="515">
        <v>20</v>
      </c>
    </row>
    <row r="1225" spans="1:9" s="93" customFormat="1" ht="12.75" customHeight="1">
      <c r="A1225" s="367">
        <v>1217</v>
      </c>
      <c r="B1225" s="512" t="s">
        <v>858</v>
      </c>
      <c r="C1225" s="512" t="s">
        <v>4071</v>
      </c>
      <c r="D1225" s="516" t="s">
        <v>4072</v>
      </c>
      <c r="E1225" s="513" t="s">
        <v>2350</v>
      </c>
      <c r="F1225" s="367" t="s">
        <v>2351</v>
      </c>
      <c r="G1225" s="514">
        <v>100</v>
      </c>
      <c r="H1225" s="514">
        <v>100</v>
      </c>
      <c r="I1225" s="515">
        <v>20</v>
      </c>
    </row>
    <row r="1226" spans="1:9" s="93" customFormat="1" ht="12.75" customHeight="1">
      <c r="A1226" s="367">
        <v>1218</v>
      </c>
      <c r="B1226" s="512" t="s">
        <v>4073</v>
      </c>
      <c r="C1226" s="512" t="s">
        <v>4074</v>
      </c>
      <c r="D1226" s="516" t="s">
        <v>4075</v>
      </c>
      <c r="E1226" s="513" t="s">
        <v>2350</v>
      </c>
      <c r="F1226" s="367" t="s">
        <v>2351</v>
      </c>
      <c r="G1226" s="514">
        <v>100</v>
      </c>
      <c r="H1226" s="514">
        <v>100</v>
      </c>
      <c r="I1226" s="515">
        <v>20</v>
      </c>
    </row>
    <row r="1227" spans="1:9" s="93" customFormat="1" ht="12.75" customHeight="1">
      <c r="A1227" s="367">
        <v>1219</v>
      </c>
      <c r="B1227" s="512" t="s">
        <v>2692</v>
      </c>
      <c r="C1227" s="512" t="s">
        <v>4076</v>
      </c>
      <c r="D1227" s="516" t="s">
        <v>4077</v>
      </c>
      <c r="E1227" s="513" t="s">
        <v>2350</v>
      </c>
      <c r="F1227" s="367" t="s">
        <v>2351</v>
      </c>
      <c r="G1227" s="514">
        <v>100</v>
      </c>
      <c r="H1227" s="514">
        <v>100</v>
      </c>
      <c r="I1227" s="515">
        <v>20</v>
      </c>
    </row>
    <row r="1228" spans="1:9" s="93" customFormat="1" ht="12.75" customHeight="1">
      <c r="A1228" s="367">
        <v>1220</v>
      </c>
      <c r="B1228" s="512" t="s">
        <v>2791</v>
      </c>
      <c r="C1228" s="512" t="s">
        <v>2419</v>
      </c>
      <c r="D1228" s="516" t="s">
        <v>4078</v>
      </c>
      <c r="E1228" s="513" t="s">
        <v>2350</v>
      </c>
      <c r="F1228" s="367" t="s">
        <v>2351</v>
      </c>
      <c r="G1228" s="514">
        <v>100</v>
      </c>
      <c r="H1228" s="514">
        <v>100</v>
      </c>
      <c r="I1228" s="515">
        <v>20</v>
      </c>
    </row>
    <row r="1229" spans="1:9" s="93" customFormat="1" ht="12.75" customHeight="1">
      <c r="A1229" s="367">
        <v>1221</v>
      </c>
      <c r="B1229" s="512" t="s">
        <v>3207</v>
      </c>
      <c r="C1229" s="512" t="s">
        <v>881</v>
      </c>
      <c r="D1229" s="516" t="s">
        <v>4079</v>
      </c>
      <c r="E1229" s="513" t="s">
        <v>2350</v>
      </c>
      <c r="F1229" s="367" t="s">
        <v>2351</v>
      </c>
      <c r="G1229" s="514">
        <v>100</v>
      </c>
      <c r="H1229" s="514">
        <v>100</v>
      </c>
      <c r="I1229" s="515">
        <v>20</v>
      </c>
    </row>
    <row r="1230" spans="1:9" s="93" customFormat="1" ht="12.75" customHeight="1">
      <c r="A1230" s="367">
        <v>1222</v>
      </c>
      <c r="B1230" s="512" t="s">
        <v>2526</v>
      </c>
      <c r="C1230" s="512" t="s">
        <v>4080</v>
      </c>
      <c r="D1230" s="516" t="s">
        <v>4081</v>
      </c>
      <c r="E1230" s="513" t="s">
        <v>2350</v>
      </c>
      <c r="F1230" s="367" t="s">
        <v>2351</v>
      </c>
      <c r="G1230" s="514">
        <v>100</v>
      </c>
      <c r="H1230" s="514">
        <v>100</v>
      </c>
      <c r="I1230" s="515">
        <v>20</v>
      </c>
    </row>
    <row r="1231" spans="1:9" s="93" customFormat="1" ht="12.75" customHeight="1">
      <c r="A1231" s="367">
        <v>1223</v>
      </c>
      <c r="B1231" s="512" t="s">
        <v>2723</v>
      </c>
      <c r="C1231" s="512" t="s">
        <v>3674</v>
      </c>
      <c r="D1231" s="516" t="s">
        <v>4082</v>
      </c>
      <c r="E1231" s="513" t="s">
        <v>2350</v>
      </c>
      <c r="F1231" s="367" t="s">
        <v>2351</v>
      </c>
      <c r="G1231" s="514">
        <v>100</v>
      </c>
      <c r="H1231" s="514">
        <v>100</v>
      </c>
      <c r="I1231" s="515">
        <v>20</v>
      </c>
    </row>
    <row r="1232" spans="1:9" s="93" customFormat="1" ht="12.75" customHeight="1">
      <c r="A1232" s="367">
        <v>1224</v>
      </c>
      <c r="B1232" s="512" t="s">
        <v>4083</v>
      </c>
      <c r="C1232" s="512" t="s">
        <v>4084</v>
      </c>
      <c r="D1232" s="516" t="s">
        <v>4085</v>
      </c>
      <c r="E1232" s="513" t="s">
        <v>2350</v>
      </c>
      <c r="F1232" s="367" t="s">
        <v>2351</v>
      </c>
      <c r="G1232" s="514">
        <v>100</v>
      </c>
      <c r="H1232" s="514">
        <v>100</v>
      </c>
      <c r="I1232" s="515">
        <v>20</v>
      </c>
    </row>
    <row r="1233" spans="1:9" s="93" customFormat="1" ht="12.75" customHeight="1">
      <c r="A1233" s="367">
        <v>1225</v>
      </c>
      <c r="B1233" s="512" t="s">
        <v>674</v>
      </c>
      <c r="C1233" s="512" t="s">
        <v>3729</v>
      </c>
      <c r="D1233" s="516" t="s">
        <v>4086</v>
      </c>
      <c r="E1233" s="513" t="s">
        <v>2350</v>
      </c>
      <c r="F1233" s="367" t="s">
        <v>2351</v>
      </c>
      <c r="G1233" s="514">
        <v>100</v>
      </c>
      <c r="H1233" s="514">
        <v>100</v>
      </c>
      <c r="I1233" s="515">
        <v>20</v>
      </c>
    </row>
    <row r="1234" spans="1:9" s="93" customFormat="1" ht="12.75" customHeight="1">
      <c r="A1234" s="367">
        <v>1226</v>
      </c>
      <c r="B1234" s="512" t="s">
        <v>4087</v>
      </c>
      <c r="C1234" s="512" t="s">
        <v>4088</v>
      </c>
      <c r="D1234" s="516" t="s">
        <v>4089</v>
      </c>
      <c r="E1234" s="513" t="s">
        <v>2350</v>
      </c>
      <c r="F1234" s="367" t="s">
        <v>2351</v>
      </c>
      <c r="G1234" s="514">
        <v>100</v>
      </c>
      <c r="H1234" s="514">
        <v>100</v>
      </c>
      <c r="I1234" s="515">
        <v>20</v>
      </c>
    </row>
    <row r="1235" spans="1:9" s="93" customFormat="1" ht="12.75" customHeight="1">
      <c r="A1235" s="367">
        <v>1227</v>
      </c>
      <c r="B1235" s="524" t="s">
        <v>2390</v>
      </c>
      <c r="C1235" s="524" t="s">
        <v>4090</v>
      </c>
      <c r="D1235" s="525" t="s">
        <v>4091</v>
      </c>
      <c r="E1235" s="513" t="s">
        <v>2350</v>
      </c>
      <c r="F1235" s="367" t="s">
        <v>2351</v>
      </c>
      <c r="G1235" s="514">
        <v>100</v>
      </c>
      <c r="H1235" s="514">
        <v>100</v>
      </c>
      <c r="I1235" s="515">
        <v>20</v>
      </c>
    </row>
    <row r="1236" spans="1:9" s="93" customFormat="1" ht="12.75" customHeight="1">
      <c r="A1236" s="367">
        <v>1228</v>
      </c>
      <c r="B1236" s="524" t="s">
        <v>2766</v>
      </c>
      <c r="C1236" s="524" t="s">
        <v>4092</v>
      </c>
      <c r="D1236" s="525" t="s">
        <v>4093</v>
      </c>
      <c r="E1236" s="513" t="s">
        <v>2350</v>
      </c>
      <c r="F1236" s="367" t="s">
        <v>2351</v>
      </c>
      <c r="G1236" s="514">
        <v>100</v>
      </c>
      <c r="H1236" s="514">
        <v>100</v>
      </c>
      <c r="I1236" s="515">
        <v>20</v>
      </c>
    </row>
    <row r="1237" spans="1:9" s="93" customFormat="1" ht="12.75" customHeight="1">
      <c r="A1237" s="367">
        <v>1229</v>
      </c>
      <c r="B1237" s="524" t="s">
        <v>676</v>
      </c>
      <c r="C1237" s="524" t="s">
        <v>4094</v>
      </c>
      <c r="D1237" s="525" t="s">
        <v>4095</v>
      </c>
      <c r="E1237" s="513" t="s">
        <v>2350</v>
      </c>
      <c r="F1237" s="367" t="s">
        <v>2351</v>
      </c>
      <c r="G1237" s="514">
        <v>100</v>
      </c>
      <c r="H1237" s="514">
        <v>100</v>
      </c>
      <c r="I1237" s="515">
        <v>20</v>
      </c>
    </row>
    <row r="1238" spans="1:9" s="93" customFormat="1" ht="12.75" customHeight="1">
      <c r="A1238" s="367">
        <v>1230</v>
      </c>
      <c r="B1238" s="524" t="s">
        <v>2455</v>
      </c>
      <c r="C1238" s="524" t="s">
        <v>4096</v>
      </c>
      <c r="D1238" s="525" t="s">
        <v>4097</v>
      </c>
      <c r="E1238" s="513" t="s">
        <v>2350</v>
      </c>
      <c r="F1238" s="367" t="s">
        <v>2351</v>
      </c>
      <c r="G1238" s="514">
        <v>100</v>
      </c>
      <c r="H1238" s="514">
        <v>100</v>
      </c>
      <c r="I1238" s="515">
        <v>20</v>
      </c>
    </row>
    <row r="1239" spans="1:9" s="93" customFormat="1" ht="12.75" customHeight="1">
      <c r="A1239" s="367">
        <v>1231</v>
      </c>
      <c r="B1239" s="524" t="s">
        <v>604</v>
      </c>
      <c r="C1239" s="524" t="s">
        <v>4098</v>
      </c>
      <c r="D1239" s="525" t="s">
        <v>4099</v>
      </c>
      <c r="E1239" s="513" t="s">
        <v>2350</v>
      </c>
      <c r="F1239" s="367" t="s">
        <v>2351</v>
      </c>
      <c r="G1239" s="514">
        <v>100</v>
      </c>
      <c r="H1239" s="514">
        <v>100</v>
      </c>
      <c r="I1239" s="515">
        <v>20</v>
      </c>
    </row>
    <row r="1240" spans="1:9" s="93" customFormat="1" ht="12.75" customHeight="1">
      <c r="A1240" s="367">
        <v>1232</v>
      </c>
      <c r="B1240" s="524" t="s">
        <v>2630</v>
      </c>
      <c r="C1240" s="524" t="s">
        <v>4100</v>
      </c>
      <c r="D1240" s="525" t="s">
        <v>4101</v>
      </c>
      <c r="E1240" s="513" t="s">
        <v>2350</v>
      </c>
      <c r="F1240" s="367" t="s">
        <v>2351</v>
      </c>
      <c r="G1240" s="514">
        <v>100</v>
      </c>
      <c r="H1240" s="514">
        <v>100</v>
      </c>
      <c r="I1240" s="515">
        <v>20</v>
      </c>
    </row>
    <row r="1241" spans="1:9" s="93" customFormat="1" ht="12.75" customHeight="1">
      <c r="A1241" s="367">
        <v>1233</v>
      </c>
      <c r="B1241" s="524" t="s">
        <v>3891</v>
      </c>
      <c r="C1241" s="524" t="s">
        <v>2933</v>
      </c>
      <c r="D1241" s="525" t="s">
        <v>4102</v>
      </c>
      <c r="E1241" s="513" t="s">
        <v>2350</v>
      </c>
      <c r="F1241" s="367" t="s">
        <v>2351</v>
      </c>
      <c r="G1241" s="514">
        <v>100</v>
      </c>
      <c r="H1241" s="514">
        <v>100</v>
      </c>
      <c r="I1241" s="515">
        <v>20</v>
      </c>
    </row>
    <row r="1242" spans="1:9" s="93" customFormat="1" ht="12.75" customHeight="1">
      <c r="A1242" s="367">
        <v>1234</v>
      </c>
      <c r="B1242" s="524" t="s">
        <v>2435</v>
      </c>
      <c r="C1242" s="524" t="s">
        <v>3667</v>
      </c>
      <c r="D1242" s="525" t="s">
        <v>4103</v>
      </c>
      <c r="E1242" s="513" t="s">
        <v>2350</v>
      </c>
      <c r="F1242" s="367" t="s">
        <v>2351</v>
      </c>
      <c r="G1242" s="514">
        <v>100</v>
      </c>
      <c r="H1242" s="514">
        <v>100</v>
      </c>
      <c r="I1242" s="515">
        <v>20</v>
      </c>
    </row>
    <row r="1243" spans="1:9" s="93" customFormat="1" ht="12.75" customHeight="1">
      <c r="A1243" s="367">
        <v>1235</v>
      </c>
      <c r="B1243" s="512" t="s">
        <v>587</v>
      </c>
      <c r="C1243" s="512" t="s">
        <v>4104</v>
      </c>
      <c r="D1243" s="516" t="s">
        <v>4105</v>
      </c>
      <c r="E1243" s="513" t="s">
        <v>2350</v>
      </c>
      <c r="F1243" s="367" t="s">
        <v>2351</v>
      </c>
      <c r="G1243" s="514">
        <v>100</v>
      </c>
      <c r="H1243" s="514">
        <v>100</v>
      </c>
      <c r="I1243" s="515">
        <v>20</v>
      </c>
    </row>
    <row r="1244" spans="1:9" s="93" customFormat="1" ht="12.75" customHeight="1">
      <c r="A1244" s="367">
        <v>1236</v>
      </c>
      <c r="B1244" s="512" t="s">
        <v>887</v>
      </c>
      <c r="C1244" s="512" t="s">
        <v>4106</v>
      </c>
      <c r="D1244" s="516" t="s">
        <v>4107</v>
      </c>
      <c r="E1244" s="513" t="s">
        <v>2350</v>
      </c>
      <c r="F1244" s="367" t="s">
        <v>2351</v>
      </c>
      <c r="G1244" s="514">
        <v>100</v>
      </c>
      <c r="H1244" s="514">
        <v>100</v>
      </c>
      <c r="I1244" s="515">
        <v>20</v>
      </c>
    </row>
    <row r="1245" spans="1:9" s="93" customFormat="1" ht="12.75" customHeight="1">
      <c r="A1245" s="367">
        <v>1237</v>
      </c>
      <c r="B1245" s="512" t="s">
        <v>2656</v>
      </c>
      <c r="C1245" s="512" t="s">
        <v>4108</v>
      </c>
      <c r="D1245" s="516" t="s">
        <v>4109</v>
      </c>
      <c r="E1245" s="513" t="s">
        <v>2350</v>
      </c>
      <c r="F1245" s="367" t="s">
        <v>2351</v>
      </c>
      <c r="G1245" s="514">
        <v>100</v>
      </c>
      <c r="H1245" s="514">
        <v>100</v>
      </c>
      <c r="I1245" s="515">
        <v>20</v>
      </c>
    </row>
    <row r="1246" spans="1:9" s="93" customFormat="1" ht="12.75" customHeight="1">
      <c r="A1246" s="367">
        <v>1238</v>
      </c>
      <c r="B1246" s="512" t="s">
        <v>2656</v>
      </c>
      <c r="C1246" s="512" t="s">
        <v>3196</v>
      </c>
      <c r="D1246" s="516">
        <v>20001004657</v>
      </c>
      <c r="E1246" s="513" t="s">
        <v>2350</v>
      </c>
      <c r="F1246" s="367" t="s">
        <v>2351</v>
      </c>
      <c r="G1246" s="514">
        <v>100</v>
      </c>
      <c r="H1246" s="514">
        <v>100</v>
      </c>
      <c r="I1246" s="515">
        <v>20</v>
      </c>
    </row>
    <row r="1247" spans="1:9" s="93" customFormat="1" ht="12.75" customHeight="1">
      <c r="A1247" s="367">
        <v>1239</v>
      </c>
      <c r="B1247" s="512" t="s">
        <v>597</v>
      </c>
      <c r="C1247" s="512" t="s">
        <v>4110</v>
      </c>
      <c r="D1247" s="516" t="s">
        <v>4111</v>
      </c>
      <c r="E1247" s="513" t="s">
        <v>2350</v>
      </c>
      <c r="F1247" s="367" t="s">
        <v>2351</v>
      </c>
      <c r="G1247" s="514">
        <v>100</v>
      </c>
      <c r="H1247" s="514">
        <v>100</v>
      </c>
      <c r="I1247" s="515">
        <v>20</v>
      </c>
    </row>
    <row r="1248" spans="1:9" s="93" customFormat="1" ht="12.75" customHeight="1">
      <c r="A1248" s="367">
        <v>1240</v>
      </c>
      <c r="B1248" s="512" t="s">
        <v>2481</v>
      </c>
      <c r="C1248" s="512" t="s">
        <v>4112</v>
      </c>
      <c r="D1248" s="516" t="s">
        <v>4113</v>
      </c>
      <c r="E1248" s="513" t="s">
        <v>2350</v>
      </c>
      <c r="F1248" s="367" t="s">
        <v>2351</v>
      </c>
      <c r="G1248" s="514">
        <v>100</v>
      </c>
      <c r="H1248" s="514">
        <v>100</v>
      </c>
      <c r="I1248" s="515">
        <v>20</v>
      </c>
    </row>
    <row r="1249" spans="1:9" s="93" customFormat="1" ht="12.75" customHeight="1">
      <c r="A1249" s="367">
        <v>1241</v>
      </c>
      <c r="B1249" s="512" t="s">
        <v>2355</v>
      </c>
      <c r="C1249" s="512" t="s">
        <v>4114</v>
      </c>
      <c r="D1249" s="516" t="s">
        <v>4115</v>
      </c>
      <c r="E1249" s="513" t="s">
        <v>2350</v>
      </c>
      <c r="F1249" s="367" t="s">
        <v>2351</v>
      </c>
      <c r="G1249" s="514">
        <v>100</v>
      </c>
      <c r="H1249" s="514">
        <v>100</v>
      </c>
      <c r="I1249" s="515">
        <v>20</v>
      </c>
    </row>
    <row r="1250" spans="1:9" s="93" customFormat="1" ht="12.75" customHeight="1">
      <c r="A1250" s="367">
        <v>1242</v>
      </c>
      <c r="B1250" s="512" t="s">
        <v>2493</v>
      </c>
      <c r="C1250" s="512" t="s">
        <v>4116</v>
      </c>
      <c r="D1250" s="516" t="s">
        <v>4117</v>
      </c>
      <c r="E1250" s="513" t="s">
        <v>2350</v>
      </c>
      <c r="F1250" s="367" t="s">
        <v>2351</v>
      </c>
      <c r="G1250" s="514">
        <v>100</v>
      </c>
      <c r="H1250" s="514">
        <v>100</v>
      </c>
      <c r="I1250" s="515">
        <v>20</v>
      </c>
    </row>
    <row r="1251" spans="1:9" s="93" customFormat="1" ht="12.75" customHeight="1">
      <c r="A1251" s="367">
        <v>1243</v>
      </c>
      <c r="B1251" s="512" t="s">
        <v>2526</v>
      </c>
      <c r="C1251" s="512" t="s">
        <v>4118</v>
      </c>
      <c r="D1251" s="516" t="s">
        <v>4119</v>
      </c>
      <c r="E1251" s="513" t="s">
        <v>2350</v>
      </c>
      <c r="F1251" s="367" t="s">
        <v>2351</v>
      </c>
      <c r="G1251" s="514">
        <v>100</v>
      </c>
      <c r="H1251" s="514">
        <v>100</v>
      </c>
      <c r="I1251" s="515">
        <v>20</v>
      </c>
    </row>
    <row r="1252" spans="1:9" s="93" customFormat="1" ht="12.75" customHeight="1">
      <c r="A1252" s="367">
        <v>1244</v>
      </c>
      <c r="B1252" s="512" t="s">
        <v>2382</v>
      </c>
      <c r="C1252" s="512" t="s">
        <v>4120</v>
      </c>
      <c r="D1252" s="516" t="s">
        <v>4121</v>
      </c>
      <c r="E1252" s="513" t="s">
        <v>2350</v>
      </c>
      <c r="F1252" s="367" t="s">
        <v>2351</v>
      </c>
      <c r="G1252" s="514">
        <v>100</v>
      </c>
      <c r="H1252" s="514">
        <v>100</v>
      </c>
      <c r="I1252" s="515">
        <v>20</v>
      </c>
    </row>
    <row r="1253" spans="1:9" s="93" customFormat="1" ht="12.75" customHeight="1">
      <c r="A1253" s="367">
        <v>1245</v>
      </c>
      <c r="B1253" s="512" t="s">
        <v>4122</v>
      </c>
      <c r="C1253" s="512" t="s">
        <v>4123</v>
      </c>
      <c r="D1253" s="516">
        <v>13001045866</v>
      </c>
      <c r="E1253" s="513" t="s">
        <v>2350</v>
      </c>
      <c r="F1253" s="367" t="s">
        <v>2351</v>
      </c>
      <c r="G1253" s="514">
        <v>100</v>
      </c>
      <c r="H1253" s="514">
        <v>100</v>
      </c>
      <c r="I1253" s="515">
        <v>20</v>
      </c>
    </row>
    <row r="1254" spans="1:9" s="93" customFormat="1" ht="12.75" customHeight="1">
      <c r="A1254" s="367">
        <v>1246</v>
      </c>
      <c r="B1254" s="512" t="s">
        <v>2817</v>
      </c>
      <c r="C1254" s="512" t="s">
        <v>4124</v>
      </c>
      <c r="D1254" s="516" t="s">
        <v>4125</v>
      </c>
      <c r="E1254" s="513" t="s">
        <v>2350</v>
      </c>
      <c r="F1254" s="367" t="s">
        <v>2351</v>
      </c>
      <c r="G1254" s="514">
        <v>100</v>
      </c>
      <c r="H1254" s="514">
        <v>100</v>
      </c>
      <c r="I1254" s="515">
        <v>20</v>
      </c>
    </row>
    <row r="1255" spans="1:9" s="93" customFormat="1" ht="12.75" customHeight="1">
      <c r="A1255" s="367">
        <v>1247</v>
      </c>
      <c r="B1255" s="512" t="s">
        <v>2455</v>
      </c>
      <c r="C1255" s="512" t="s">
        <v>4126</v>
      </c>
      <c r="D1255" s="516" t="s">
        <v>4127</v>
      </c>
      <c r="E1255" s="513" t="s">
        <v>2350</v>
      </c>
      <c r="F1255" s="367" t="s">
        <v>2351</v>
      </c>
      <c r="G1255" s="514">
        <v>100</v>
      </c>
      <c r="H1255" s="514">
        <v>100</v>
      </c>
      <c r="I1255" s="515">
        <v>20</v>
      </c>
    </row>
    <row r="1256" spans="1:9" s="93" customFormat="1" ht="12.75" customHeight="1">
      <c r="A1256" s="367">
        <v>1248</v>
      </c>
      <c r="B1256" s="379" t="s">
        <v>2560</v>
      </c>
      <c r="C1256" s="379" t="s">
        <v>4128</v>
      </c>
      <c r="D1256" s="517" t="s">
        <v>4129</v>
      </c>
      <c r="E1256" s="513" t="s">
        <v>2350</v>
      </c>
      <c r="F1256" s="367" t="s">
        <v>2351</v>
      </c>
      <c r="G1256" s="514">
        <v>100</v>
      </c>
      <c r="H1256" s="514">
        <v>100</v>
      </c>
      <c r="I1256" s="515">
        <v>20</v>
      </c>
    </row>
    <row r="1257" spans="1:9" s="93" customFormat="1" ht="12.75" customHeight="1">
      <c r="A1257" s="367">
        <v>1249</v>
      </c>
      <c r="B1257" s="379" t="s">
        <v>2630</v>
      </c>
      <c r="C1257" s="379" t="s">
        <v>4130</v>
      </c>
      <c r="D1257" s="517" t="s">
        <v>4131</v>
      </c>
      <c r="E1257" s="513" t="s">
        <v>2350</v>
      </c>
      <c r="F1257" s="367" t="s">
        <v>2351</v>
      </c>
      <c r="G1257" s="514">
        <v>100</v>
      </c>
      <c r="H1257" s="514">
        <v>100</v>
      </c>
      <c r="I1257" s="515">
        <v>20</v>
      </c>
    </row>
    <row r="1258" spans="1:9" s="93" customFormat="1" ht="12.75" customHeight="1">
      <c r="A1258" s="367">
        <v>1250</v>
      </c>
      <c r="B1258" s="379" t="s">
        <v>2464</v>
      </c>
      <c r="C1258" s="379" t="s">
        <v>4036</v>
      </c>
      <c r="D1258" s="517" t="s">
        <v>4132</v>
      </c>
      <c r="E1258" s="513" t="s">
        <v>2350</v>
      </c>
      <c r="F1258" s="367" t="s">
        <v>2351</v>
      </c>
      <c r="G1258" s="514">
        <v>100</v>
      </c>
      <c r="H1258" s="514">
        <v>100</v>
      </c>
      <c r="I1258" s="515">
        <v>20</v>
      </c>
    </row>
    <row r="1259" spans="1:9" s="93" customFormat="1" ht="12.75" customHeight="1">
      <c r="A1259" s="367">
        <v>1251</v>
      </c>
      <c r="B1259" s="379" t="s">
        <v>2630</v>
      </c>
      <c r="C1259" s="379" t="s">
        <v>4133</v>
      </c>
      <c r="D1259" s="517" t="s">
        <v>4134</v>
      </c>
      <c r="E1259" s="513" t="s">
        <v>2350</v>
      </c>
      <c r="F1259" s="367" t="s">
        <v>2351</v>
      </c>
      <c r="G1259" s="514">
        <v>100</v>
      </c>
      <c r="H1259" s="514">
        <v>100</v>
      </c>
      <c r="I1259" s="515">
        <v>20</v>
      </c>
    </row>
    <row r="1260" spans="1:9" s="93" customFormat="1" ht="12.75" customHeight="1">
      <c r="A1260" s="367">
        <v>1252</v>
      </c>
      <c r="B1260" s="379" t="s">
        <v>587</v>
      </c>
      <c r="C1260" s="379" t="s">
        <v>873</v>
      </c>
      <c r="D1260" s="517" t="s">
        <v>4135</v>
      </c>
      <c r="E1260" s="513" t="s">
        <v>2350</v>
      </c>
      <c r="F1260" s="367" t="s">
        <v>2351</v>
      </c>
      <c r="G1260" s="514">
        <v>100</v>
      </c>
      <c r="H1260" s="514">
        <v>100</v>
      </c>
      <c r="I1260" s="515">
        <v>20</v>
      </c>
    </row>
    <row r="1261" spans="1:9" s="93" customFormat="1" ht="12.75" customHeight="1">
      <c r="A1261" s="367">
        <v>1253</v>
      </c>
      <c r="B1261" s="379" t="s">
        <v>879</v>
      </c>
      <c r="C1261" s="379" t="s">
        <v>4136</v>
      </c>
      <c r="D1261" s="517" t="s">
        <v>4137</v>
      </c>
      <c r="E1261" s="513" t="s">
        <v>2350</v>
      </c>
      <c r="F1261" s="367" t="s">
        <v>2351</v>
      </c>
      <c r="G1261" s="514">
        <v>100</v>
      </c>
      <c r="H1261" s="514">
        <v>100</v>
      </c>
      <c r="I1261" s="515">
        <v>20</v>
      </c>
    </row>
    <row r="1262" spans="1:9" s="93" customFormat="1" ht="12.75" customHeight="1">
      <c r="A1262" s="367">
        <v>1254</v>
      </c>
      <c r="B1262" s="379" t="s">
        <v>2826</v>
      </c>
      <c r="C1262" s="379" t="s">
        <v>4138</v>
      </c>
      <c r="D1262" s="517" t="s">
        <v>4139</v>
      </c>
      <c r="E1262" s="513" t="s">
        <v>2350</v>
      </c>
      <c r="F1262" s="367" t="s">
        <v>2351</v>
      </c>
      <c r="G1262" s="514">
        <v>100</v>
      </c>
      <c r="H1262" s="514">
        <v>100</v>
      </c>
      <c r="I1262" s="515">
        <v>20</v>
      </c>
    </row>
    <row r="1263" spans="1:9" s="93" customFormat="1" ht="12.75" customHeight="1">
      <c r="A1263" s="367">
        <v>1255</v>
      </c>
      <c r="B1263" s="379" t="s">
        <v>2630</v>
      </c>
      <c r="C1263" s="379" t="s">
        <v>3335</v>
      </c>
      <c r="D1263" s="517" t="s">
        <v>4140</v>
      </c>
      <c r="E1263" s="513" t="s">
        <v>2350</v>
      </c>
      <c r="F1263" s="367" t="s">
        <v>2351</v>
      </c>
      <c r="G1263" s="514">
        <v>100</v>
      </c>
      <c r="H1263" s="514">
        <v>100</v>
      </c>
      <c r="I1263" s="515">
        <v>20</v>
      </c>
    </row>
    <row r="1264" spans="1:9" s="93" customFormat="1" ht="12.75" customHeight="1">
      <c r="A1264" s="367">
        <v>1256</v>
      </c>
      <c r="B1264" s="379" t="s">
        <v>2395</v>
      </c>
      <c r="C1264" s="379" t="s">
        <v>4141</v>
      </c>
      <c r="D1264" s="517" t="s">
        <v>4142</v>
      </c>
      <c r="E1264" s="513" t="s">
        <v>2350</v>
      </c>
      <c r="F1264" s="367" t="s">
        <v>2351</v>
      </c>
      <c r="G1264" s="514">
        <v>100</v>
      </c>
      <c r="H1264" s="514">
        <v>100</v>
      </c>
      <c r="I1264" s="515">
        <v>20</v>
      </c>
    </row>
    <row r="1265" spans="1:9" s="93" customFormat="1" ht="12.75" customHeight="1">
      <c r="A1265" s="367">
        <v>1257</v>
      </c>
      <c r="B1265" s="379" t="s">
        <v>676</v>
      </c>
      <c r="C1265" s="379" t="s">
        <v>4143</v>
      </c>
      <c r="D1265" s="517" t="s">
        <v>4144</v>
      </c>
      <c r="E1265" s="513" t="s">
        <v>2350</v>
      </c>
      <c r="F1265" s="367" t="s">
        <v>2351</v>
      </c>
      <c r="G1265" s="514">
        <v>100</v>
      </c>
      <c r="H1265" s="514">
        <v>100</v>
      </c>
      <c r="I1265" s="515">
        <v>20</v>
      </c>
    </row>
    <row r="1266" spans="1:9" s="93" customFormat="1" ht="12.75" customHeight="1">
      <c r="A1266" s="367">
        <v>1258</v>
      </c>
      <c r="B1266" s="379" t="s">
        <v>3935</v>
      </c>
      <c r="C1266" s="379" t="s">
        <v>4145</v>
      </c>
      <c r="D1266" s="517" t="s">
        <v>4146</v>
      </c>
      <c r="E1266" s="513" t="s">
        <v>2350</v>
      </c>
      <c r="F1266" s="367" t="s">
        <v>2351</v>
      </c>
      <c r="G1266" s="514">
        <v>100</v>
      </c>
      <c r="H1266" s="514">
        <v>100</v>
      </c>
      <c r="I1266" s="515">
        <v>20</v>
      </c>
    </row>
    <row r="1267" spans="1:9" s="93" customFormat="1" ht="12.75" customHeight="1">
      <c r="A1267" s="367">
        <v>1259</v>
      </c>
      <c r="B1267" s="379" t="s">
        <v>2490</v>
      </c>
      <c r="C1267" s="379" t="s">
        <v>4147</v>
      </c>
      <c r="D1267" s="517" t="s">
        <v>4148</v>
      </c>
      <c r="E1267" s="513" t="s">
        <v>2350</v>
      </c>
      <c r="F1267" s="367" t="s">
        <v>2351</v>
      </c>
      <c r="G1267" s="514">
        <v>100</v>
      </c>
      <c r="H1267" s="514">
        <v>100</v>
      </c>
      <c r="I1267" s="515">
        <v>20</v>
      </c>
    </row>
    <row r="1268" spans="1:9" s="93" customFormat="1" ht="12.75" customHeight="1">
      <c r="A1268" s="367">
        <v>1260</v>
      </c>
      <c r="B1268" s="379" t="s">
        <v>2469</v>
      </c>
      <c r="C1268" s="379" t="s">
        <v>3540</v>
      </c>
      <c r="D1268" s="517" t="s">
        <v>4149</v>
      </c>
      <c r="E1268" s="513" t="s">
        <v>2350</v>
      </c>
      <c r="F1268" s="367" t="s">
        <v>2351</v>
      </c>
      <c r="G1268" s="514">
        <v>100</v>
      </c>
      <c r="H1268" s="514">
        <v>100</v>
      </c>
      <c r="I1268" s="515">
        <v>20</v>
      </c>
    </row>
    <row r="1269" spans="1:9" s="93" customFormat="1" ht="12.75" customHeight="1">
      <c r="A1269" s="367">
        <v>1261</v>
      </c>
      <c r="B1269" s="379" t="s">
        <v>843</v>
      </c>
      <c r="C1269" s="379" t="s">
        <v>4150</v>
      </c>
      <c r="D1269" s="517" t="s">
        <v>4151</v>
      </c>
      <c r="E1269" s="513" t="s">
        <v>2350</v>
      </c>
      <c r="F1269" s="367" t="s">
        <v>2351</v>
      </c>
      <c r="G1269" s="514">
        <v>100</v>
      </c>
      <c r="H1269" s="514">
        <v>100</v>
      </c>
      <c r="I1269" s="515">
        <v>20</v>
      </c>
    </row>
    <row r="1270" spans="1:9" s="93" customFormat="1" ht="12.75" customHeight="1">
      <c r="A1270" s="367">
        <v>1262</v>
      </c>
      <c r="B1270" s="379" t="s">
        <v>2540</v>
      </c>
      <c r="C1270" s="379" t="s">
        <v>3721</v>
      </c>
      <c r="D1270" s="517" t="s">
        <v>4152</v>
      </c>
      <c r="E1270" s="513" t="s">
        <v>2350</v>
      </c>
      <c r="F1270" s="367" t="s">
        <v>2351</v>
      </c>
      <c r="G1270" s="514">
        <v>100</v>
      </c>
      <c r="H1270" s="514">
        <v>100</v>
      </c>
      <c r="I1270" s="515">
        <v>20</v>
      </c>
    </row>
    <row r="1271" spans="1:9" s="93" customFormat="1" ht="12.75" customHeight="1">
      <c r="A1271" s="367">
        <v>1263</v>
      </c>
      <c r="B1271" s="379" t="s">
        <v>4023</v>
      </c>
      <c r="C1271" s="379" t="s">
        <v>4153</v>
      </c>
      <c r="D1271" s="517" t="s">
        <v>4154</v>
      </c>
      <c r="E1271" s="513" t="s">
        <v>2350</v>
      </c>
      <c r="F1271" s="367" t="s">
        <v>2351</v>
      </c>
      <c r="G1271" s="514">
        <v>100</v>
      </c>
      <c r="H1271" s="514">
        <v>100</v>
      </c>
      <c r="I1271" s="515">
        <v>20</v>
      </c>
    </row>
    <row r="1272" spans="1:9" s="93" customFormat="1" ht="12.75" customHeight="1">
      <c r="A1272" s="367">
        <v>1264</v>
      </c>
      <c r="B1272" s="379" t="s">
        <v>674</v>
      </c>
      <c r="C1272" s="379" t="s">
        <v>4155</v>
      </c>
      <c r="D1272" s="517" t="s">
        <v>4156</v>
      </c>
      <c r="E1272" s="513" t="s">
        <v>2350</v>
      </c>
      <c r="F1272" s="367" t="s">
        <v>2351</v>
      </c>
      <c r="G1272" s="514">
        <v>100</v>
      </c>
      <c r="H1272" s="514">
        <v>100</v>
      </c>
      <c r="I1272" s="515">
        <v>20</v>
      </c>
    </row>
    <row r="1273" spans="1:9" s="93" customFormat="1" ht="12.75" customHeight="1">
      <c r="A1273" s="367">
        <v>1265</v>
      </c>
      <c r="B1273" s="379" t="s">
        <v>518</v>
      </c>
      <c r="C1273" s="379" t="s">
        <v>4128</v>
      </c>
      <c r="D1273" s="517" t="s">
        <v>4157</v>
      </c>
      <c r="E1273" s="513" t="s">
        <v>2350</v>
      </c>
      <c r="F1273" s="367" t="s">
        <v>2351</v>
      </c>
      <c r="G1273" s="514">
        <v>100</v>
      </c>
      <c r="H1273" s="514">
        <v>100</v>
      </c>
      <c r="I1273" s="515">
        <v>20</v>
      </c>
    </row>
    <row r="1274" spans="1:9" s="93" customFormat="1" ht="12.75" customHeight="1">
      <c r="A1274" s="367">
        <v>1266</v>
      </c>
      <c r="B1274" s="379" t="s">
        <v>3358</v>
      </c>
      <c r="C1274" s="379" t="s">
        <v>3537</v>
      </c>
      <c r="D1274" s="517" t="s">
        <v>4158</v>
      </c>
      <c r="E1274" s="513" t="s">
        <v>2350</v>
      </c>
      <c r="F1274" s="367" t="s">
        <v>2351</v>
      </c>
      <c r="G1274" s="514">
        <v>100</v>
      </c>
      <c r="H1274" s="514">
        <v>100</v>
      </c>
      <c r="I1274" s="515">
        <v>20</v>
      </c>
    </row>
    <row r="1275" spans="1:9" s="93" customFormat="1" ht="12.75" customHeight="1">
      <c r="A1275" s="367">
        <v>1267</v>
      </c>
      <c r="B1275" s="379" t="s">
        <v>4159</v>
      </c>
      <c r="C1275" s="379" t="s">
        <v>862</v>
      </c>
      <c r="D1275" s="517" t="s">
        <v>4160</v>
      </c>
      <c r="E1275" s="513" t="s">
        <v>2350</v>
      </c>
      <c r="F1275" s="367" t="s">
        <v>2351</v>
      </c>
      <c r="G1275" s="514">
        <v>100</v>
      </c>
      <c r="H1275" s="514">
        <v>100</v>
      </c>
      <c r="I1275" s="515">
        <v>20</v>
      </c>
    </row>
    <row r="1276" spans="1:9" s="93" customFormat="1" ht="12.75" customHeight="1">
      <c r="A1276" s="367">
        <v>1268</v>
      </c>
      <c r="B1276" s="379" t="s">
        <v>3476</v>
      </c>
      <c r="C1276" s="379" t="s">
        <v>4161</v>
      </c>
      <c r="D1276" s="517" t="s">
        <v>4162</v>
      </c>
      <c r="E1276" s="513" t="s">
        <v>2350</v>
      </c>
      <c r="F1276" s="367" t="s">
        <v>2351</v>
      </c>
      <c r="G1276" s="514">
        <v>100</v>
      </c>
      <c r="H1276" s="514">
        <v>100</v>
      </c>
      <c r="I1276" s="515">
        <v>20</v>
      </c>
    </row>
    <row r="1277" spans="1:9" s="93" customFormat="1" ht="12.75" customHeight="1">
      <c r="A1277" s="367">
        <v>1269</v>
      </c>
      <c r="B1277" s="379" t="s">
        <v>2692</v>
      </c>
      <c r="C1277" s="379" t="s">
        <v>3275</v>
      </c>
      <c r="D1277" s="517" t="s">
        <v>4163</v>
      </c>
      <c r="E1277" s="513" t="s">
        <v>2350</v>
      </c>
      <c r="F1277" s="367" t="s">
        <v>2351</v>
      </c>
      <c r="G1277" s="514">
        <v>100</v>
      </c>
      <c r="H1277" s="514">
        <v>100</v>
      </c>
      <c r="I1277" s="515">
        <v>20</v>
      </c>
    </row>
    <row r="1278" spans="1:9" s="93" customFormat="1" ht="12.75" customHeight="1">
      <c r="A1278" s="367">
        <v>1270</v>
      </c>
      <c r="B1278" s="379" t="s">
        <v>882</v>
      </c>
      <c r="C1278" s="379" t="s">
        <v>2567</v>
      </c>
      <c r="D1278" s="517" t="s">
        <v>4164</v>
      </c>
      <c r="E1278" s="513" t="s">
        <v>2350</v>
      </c>
      <c r="F1278" s="367" t="s">
        <v>2351</v>
      </c>
      <c r="G1278" s="514">
        <v>100</v>
      </c>
      <c r="H1278" s="514">
        <v>100</v>
      </c>
      <c r="I1278" s="515">
        <v>20</v>
      </c>
    </row>
    <row r="1279" spans="1:9" s="93" customFormat="1" ht="12.75" customHeight="1">
      <c r="A1279" s="367">
        <v>1271</v>
      </c>
      <c r="B1279" s="379" t="s">
        <v>3449</v>
      </c>
      <c r="C1279" s="379" t="s">
        <v>4165</v>
      </c>
      <c r="D1279" s="517" t="s">
        <v>4166</v>
      </c>
      <c r="E1279" s="513" t="s">
        <v>2350</v>
      </c>
      <c r="F1279" s="367" t="s">
        <v>2351</v>
      </c>
      <c r="G1279" s="514">
        <v>100</v>
      </c>
      <c r="H1279" s="514">
        <v>100</v>
      </c>
      <c r="I1279" s="515">
        <v>20</v>
      </c>
    </row>
    <row r="1280" spans="1:9" s="93" customFormat="1" ht="12.75" customHeight="1">
      <c r="A1280" s="367">
        <v>1272</v>
      </c>
      <c r="B1280" s="379" t="s">
        <v>858</v>
      </c>
      <c r="C1280" s="379" t="s">
        <v>3253</v>
      </c>
      <c r="D1280" s="517" t="s">
        <v>4167</v>
      </c>
      <c r="E1280" s="513" t="s">
        <v>2350</v>
      </c>
      <c r="F1280" s="367" t="s">
        <v>2351</v>
      </c>
      <c r="G1280" s="514">
        <v>100</v>
      </c>
      <c r="H1280" s="514">
        <v>100</v>
      </c>
      <c r="I1280" s="515">
        <v>20</v>
      </c>
    </row>
    <row r="1281" spans="1:9" s="93" customFormat="1" ht="12.75" customHeight="1">
      <c r="A1281" s="367">
        <v>1273</v>
      </c>
      <c r="B1281" s="379" t="s">
        <v>2435</v>
      </c>
      <c r="C1281" s="379" t="s">
        <v>3540</v>
      </c>
      <c r="D1281" s="517" t="s">
        <v>4168</v>
      </c>
      <c r="E1281" s="513" t="s">
        <v>2350</v>
      </c>
      <c r="F1281" s="367" t="s">
        <v>2351</v>
      </c>
      <c r="G1281" s="514">
        <v>100</v>
      </c>
      <c r="H1281" s="514">
        <v>100</v>
      </c>
      <c r="I1281" s="515">
        <v>20</v>
      </c>
    </row>
    <row r="1282" spans="1:9" s="93" customFormat="1" ht="12.75" customHeight="1">
      <c r="A1282" s="367">
        <v>1274</v>
      </c>
      <c r="B1282" s="379" t="s">
        <v>4169</v>
      </c>
      <c r="C1282" s="379" t="s">
        <v>4170</v>
      </c>
      <c r="D1282" s="517" t="s">
        <v>4171</v>
      </c>
      <c r="E1282" s="513" t="s">
        <v>2350</v>
      </c>
      <c r="F1282" s="367" t="s">
        <v>2351</v>
      </c>
      <c r="G1282" s="514">
        <v>100</v>
      </c>
      <c r="H1282" s="514">
        <v>100</v>
      </c>
      <c r="I1282" s="515">
        <v>20</v>
      </c>
    </row>
    <row r="1283" spans="1:9" s="93" customFormat="1" ht="12.75" customHeight="1">
      <c r="A1283" s="367">
        <v>1275</v>
      </c>
      <c r="B1283" s="379" t="s">
        <v>2685</v>
      </c>
      <c r="C1283" s="379" t="s">
        <v>3271</v>
      </c>
      <c r="D1283" s="517" t="s">
        <v>4172</v>
      </c>
      <c r="E1283" s="513" t="s">
        <v>2350</v>
      </c>
      <c r="F1283" s="367" t="s">
        <v>2351</v>
      </c>
      <c r="G1283" s="514">
        <v>100</v>
      </c>
      <c r="H1283" s="514">
        <v>100</v>
      </c>
      <c r="I1283" s="515">
        <v>20</v>
      </c>
    </row>
    <row r="1284" spans="1:9" s="93" customFormat="1" ht="12.75" customHeight="1">
      <c r="A1284" s="367">
        <v>1276</v>
      </c>
      <c r="B1284" s="379" t="s">
        <v>3647</v>
      </c>
      <c r="C1284" s="379" t="s">
        <v>2567</v>
      </c>
      <c r="D1284" s="517" t="s">
        <v>4173</v>
      </c>
      <c r="E1284" s="513" t="s">
        <v>2350</v>
      </c>
      <c r="F1284" s="367" t="s">
        <v>2351</v>
      </c>
      <c r="G1284" s="514">
        <v>100</v>
      </c>
      <c r="H1284" s="514">
        <v>100</v>
      </c>
      <c r="I1284" s="515">
        <v>20</v>
      </c>
    </row>
    <row r="1285" spans="1:9" s="93" customFormat="1" ht="12.75" customHeight="1">
      <c r="A1285" s="367">
        <v>1277</v>
      </c>
      <c r="B1285" s="379" t="s">
        <v>2461</v>
      </c>
      <c r="C1285" s="379" t="s">
        <v>4174</v>
      </c>
      <c r="D1285" s="517" t="s">
        <v>4175</v>
      </c>
      <c r="E1285" s="513" t="s">
        <v>2350</v>
      </c>
      <c r="F1285" s="367" t="s">
        <v>2351</v>
      </c>
      <c r="G1285" s="514">
        <v>100</v>
      </c>
      <c r="H1285" s="514">
        <v>100</v>
      </c>
      <c r="I1285" s="515">
        <v>20</v>
      </c>
    </row>
    <row r="1286" spans="1:9" s="93" customFormat="1" ht="12.75" customHeight="1">
      <c r="A1286" s="367">
        <v>1278</v>
      </c>
      <c r="B1286" s="379" t="s">
        <v>2692</v>
      </c>
      <c r="C1286" s="379" t="s">
        <v>4176</v>
      </c>
      <c r="D1286" s="517" t="s">
        <v>4177</v>
      </c>
      <c r="E1286" s="513" t="s">
        <v>2350</v>
      </c>
      <c r="F1286" s="367" t="s">
        <v>2351</v>
      </c>
      <c r="G1286" s="514">
        <v>100</v>
      </c>
      <c r="H1286" s="514">
        <v>100</v>
      </c>
      <c r="I1286" s="515">
        <v>20</v>
      </c>
    </row>
    <row r="1287" spans="1:9" s="93" customFormat="1" ht="12.75" customHeight="1">
      <c r="A1287" s="367">
        <v>1279</v>
      </c>
      <c r="B1287" s="379" t="s">
        <v>2807</v>
      </c>
      <c r="C1287" s="379" t="s">
        <v>4128</v>
      </c>
      <c r="D1287" s="517" t="s">
        <v>4178</v>
      </c>
      <c r="E1287" s="513" t="s">
        <v>2350</v>
      </c>
      <c r="F1287" s="367" t="s">
        <v>2351</v>
      </c>
      <c r="G1287" s="514">
        <v>100</v>
      </c>
      <c r="H1287" s="514">
        <v>100</v>
      </c>
      <c r="I1287" s="515">
        <v>20</v>
      </c>
    </row>
    <row r="1288" spans="1:9" s="93" customFormat="1" ht="12.75" customHeight="1">
      <c r="A1288" s="367">
        <v>1280</v>
      </c>
      <c r="B1288" s="379" t="s">
        <v>2390</v>
      </c>
      <c r="C1288" s="379" t="s">
        <v>4179</v>
      </c>
      <c r="D1288" s="517" t="s">
        <v>4180</v>
      </c>
      <c r="E1288" s="513" t="s">
        <v>2350</v>
      </c>
      <c r="F1288" s="367" t="s">
        <v>2351</v>
      </c>
      <c r="G1288" s="514">
        <v>100</v>
      </c>
      <c r="H1288" s="514">
        <v>100</v>
      </c>
      <c r="I1288" s="515">
        <v>20</v>
      </c>
    </row>
    <row r="1289" spans="1:9" s="93" customFormat="1" ht="12.75" customHeight="1">
      <c r="A1289" s="367">
        <v>1281</v>
      </c>
      <c r="B1289" s="512" t="s">
        <v>3012</v>
      </c>
      <c r="C1289" s="512" t="s">
        <v>3090</v>
      </c>
      <c r="D1289" s="512">
        <v>54001012397</v>
      </c>
      <c r="E1289" s="513" t="s">
        <v>2350</v>
      </c>
      <c r="F1289" s="367" t="s">
        <v>2351</v>
      </c>
      <c r="G1289" s="514">
        <v>100</v>
      </c>
      <c r="H1289" s="514">
        <v>100</v>
      </c>
      <c r="I1289" s="515">
        <v>20</v>
      </c>
    </row>
    <row r="1290" spans="1:9" s="93" customFormat="1" ht="12.75" customHeight="1">
      <c r="A1290" s="367">
        <v>1282</v>
      </c>
      <c r="B1290" s="512" t="s">
        <v>4181</v>
      </c>
      <c r="C1290" s="512" t="s">
        <v>834</v>
      </c>
      <c r="D1290" s="512">
        <v>54001003349</v>
      </c>
      <c r="E1290" s="513" t="s">
        <v>2350</v>
      </c>
      <c r="F1290" s="367" t="s">
        <v>2351</v>
      </c>
      <c r="G1290" s="514">
        <v>100</v>
      </c>
      <c r="H1290" s="514">
        <v>100</v>
      </c>
      <c r="I1290" s="515">
        <v>20</v>
      </c>
    </row>
    <row r="1291" spans="1:9" s="93" customFormat="1" ht="12.75" customHeight="1">
      <c r="A1291" s="367">
        <v>1283</v>
      </c>
      <c r="B1291" s="512" t="s">
        <v>513</v>
      </c>
      <c r="C1291" s="512" t="s">
        <v>3901</v>
      </c>
      <c r="D1291" s="512">
        <v>54001043241</v>
      </c>
      <c r="E1291" s="513" t="s">
        <v>2350</v>
      </c>
      <c r="F1291" s="367" t="s">
        <v>2351</v>
      </c>
      <c r="G1291" s="514">
        <v>100</v>
      </c>
      <c r="H1291" s="514">
        <v>100</v>
      </c>
      <c r="I1291" s="515">
        <v>20</v>
      </c>
    </row>
    <row r="1292" spans="1:9" s="93" customFormat="1" ht="12.75" customHeight="1">
      <c r="A1292" s="367">
        <v>1284</v>
      </c>
      <c r="B1292" s="512" t="s">
        <v>2634</v>
      </c>
      <c r="C1292" s="512" t="s">
        <v>3712</v>
      </c>
      <c r="D1292" s="512">
        <v>54001056609</v>
      </c>
      <c r="E1292" s="513" t="s">
        <v>2350</v>
      </c>
      <c r="F1292" s="367" t="s">
        <v>2351</v>
      </c>
      <c r="G1292" s="514">
        <v>100</v>
      </c>
      <c r="H1292" s="514">
        <v>100</v>
      </c>
      <c r="I1292" s="515">
        <v>20</v>
      </c>
    </row>
    <row r="1293" spans="1:9" s="93" customFormat="1" ht="12.75" customHeight="1">
      <c r="A1293" s="367">
        <v>1285</v>
      </c>
      <c r="B1293" s="512" t="s">
        <v>2446</v>
      </c>
      <c r="C1293" s="512" t="s">
        <v>4182</v>
      </c>
      <c r="D1293" s="516" t="s">
        <v>1870</v>
      </c>
      <c r="E1293" s="513" t="s">
        <v>2350</v>
      </c>
      <c r="F1293" s="367" t="s">
        <v>2351</v>
      </c>
      <c r="G1293" s="514">
        <v>150</v>
      </c>
      <c r="H1293" s="514">
        <v>150</v>
      </c>
      <c r="I1293" s="515">
        <v>30</v>
      </c>
    </row>
    <row r="1294" spans="1:9" s="93" customFormat="1" ht="12.75" customHeight="1">
      <c r="A1294" s="367">
        <v>1286</v>
      </c>
      <c r="B1294" s="512" t="s">
        <v>2824</v>
      </c>
      <c r="C1294" s="512" t="s">
        <v>4183</v>
      </c>
      <c r="D1294" s="512">
        <v>42001039669</v>
      </c>
      <c r="E1294" s="513" t="s">
        <v>2350</v>
      </c>
      <c r="F1294" s="367" t="s">
        <v>2351</v>
      </c>
      <c r="G1294" s="514">
        <v>100</v>
      </c>
      <c r="H1294" s="514">
        <v>100</v>
      </c>
      <c r="I1294" s="515">
        <v>20</v>
      </c>
    </row>
    <row r="1295" spans="1:9" s="93" customFormat="1" ht="12.75" customHeight="1">
      <c r="A1295" s="367">
        <v>1287</v>
      </c>
      <c r="B1295" s="512" t="s">
        <v>2634</v>
      </c>
      <c r="C1295" s="512" t="s">
        <v>4184</v>
      </c>
      <c r="D1295" s="512">
        <v>42001031077</v>
      </c>
      <c r="E1295" s="513" t="s">
        <v>2350</v>
      </c>
      <c r="F1295" s="367" t="s">
        <v>2351</v>
      </c>
      <c r="G1295" s="514">
        <v>100</v>
      </c>
      <c r="H1295" s="514">
        <v>100</v>
      </c>
      <c r="I1295" s="515">
        <v>20</v>
      </c>
    </row>
    <row r="1296" spans="1:9" s="93" customFormat="1" ht="12.75" customHeight="1">
      <c r="A1296" s="367">
        <v>1288</v>
      </c>
      <c r="B1296" s="512" t="s">
        <v>2824</v>
      </c>
      <c r="C1296" s="512" t="s">
        <v>4185</v>
      </c>
      <c r="D1296" s="512">
        <v>42001019264</v>
      </c>
      <c r="E1296" s="513" t="s">
        <v>2350</v>
      </c>
      <c r="F1296" s="367" t="s">
        <v>2351</v>
      </c>
      <c r="G1296" s="514">
        <v>100</v>
      </c>
      <c r="H1296" s="514">
        <v>100</v>
      </c>
      <c r="I1296" s="515">
        <v>20</v>
      </c>
    </row>
    <row r="1297" spans="1:9" s="93" customFormat="1" ht="12.75" customHeight="1">
      <c r="A1297" s="367">
        <v>1289</v>
      </c>
      <c r="B1297" s="512" t="s">
        <v>837</v>
      </c>
      <c r="C1297" s="512" t="s">
        <v>4186</v>
      </c>
      <c r="D1297" s="512">
        <v>42001037832</v>
      </c>
      <c r="E1297" s="513" t="s">
        <v>2350</v>
      </c>
      <c r="F1297" s="367" t="s">
        <v>2351</v>
      </c>
      <c r="G1297" s="514">
        <v>100</v>
      </c>
      <c r="H1297" s="514">
        <v>100</v>
      </c>
      <c r="I1297" s="515">
        <v>20</v>
      </c>
    </row>
    <row r="1298" spans="1:9" s="93" customFormat="1" ht="12.75" customHeight="1">
      <c r="A1298" s="367">
        <v>1290</v>
      </c>
      <c r="B1298" s="512" t="s">
        <v>3449</v>
      </c>
      <c r="C1298" s="512" t="s">
        <v>4165</v>
      </c>
      <c r="D1298" s="512">
        <v>42001037977</v>
      </c>
      <c r="E1298" s="513" t="s">
        <v>2350</v>
      </c>
      <c r="F1298" s="367" t="s">
        <v>2351</v>
      </c>
      <c r="G1298" s="514">
        <v>100</v>
      </c>
      <c r="H1298" s="514">
        <v>100</v>
      </c>
      <c r="I1298" s="515">
        <v>20</v>
      </c>
    </row>
    <row r="1299" spans="1:9" s="93" customFormat="1" ht="12.75" customHeight="1">
      <c r="A1299" s="367">
        <v>1291</v>
      </c>
      <c r="B1299" s="512" t="s">
        <v>2697</v>
      </c>
      <c r="C1299" s="512" t="s">
        <v>4187</v>
      </c>
      <c r="D1299" s="512">
        <v>42001014929</v>
      </c>
      <c r="E1299" s="513" t="s">
        <v>2350</v>
      </c>
      <c r="F1299" s="367" t="s">
        <v>2351</v>
      </c>
      <c r="G1299" s="514">
        <v>100</v>
      </c>
      <c r="H1299" s="514">
        <v>100</v>
      </c>
      <c r="I1299" s="515">
        <v>20</v>
      </c>
    </row>
    <row r="1300" spans="1:9" s="93" customFormat="1" ht="12.75" customHeight="1">
      <c r="A1300" s="367">
        <v>1292</v>
      </c>
      <c r="B1300" s="512" t="s">
        <v>3291</v>
      </c>
      <c r="C1300" s="512" t="s">
        <v>4183</v>
      </c>
      <c r="D1300" s="512">
        <v>42001020537</v>
      </c>
      <c r="E1300" s="513" t="s">
        <v>2350</v>
      </c>
      <c r="F1300" s="367" t="s">
        <v>2351</v>
      </c>
      <c r="G1300" s="514">
        <v>100</v>
      </c>
      <c r="H1300" s="514">
        <v>100</v>
      </c>
      <c r="I1300" s="515">
        <v>20</v>
      </c>
    </row>
    <row r="1301" spans="1:9" s="93" customFormat="1" ht="12.75" customHeight="1">
      <c r="A1301" s="367">
        <v>1293</v>
      </c>
      <c r="B1301" s="512" t="s">
        <v>4188</v>
      </c>
      <c r="C1301" s="512" t="s">
        <v>4189</v>
      </c>
      <c r="D1301" s="516">
        <v>42001035766</v>
      </c>
      <c r="E1301" s="513" t="s">
        <v>2350</v>
      </c>
      <c r="F1301" s="367" t="s">
        <v>2351</v>
      </c>
      <c r="G1301" s="514">
        <v>150</v>
      </c>
      <c r="H1301" s="514">
        <v>150</v>
      </c>
      <c r="I1301" s="515">
        <v>30</v>
      </c>
    </row>
    <row r="1302" spans="1:9" s="93" customFormat="1" ht="12.75" customHeight="1">
      <c r="A1302" s="367">
        <v>1294</v>
      </c>
      <c r="B1302" s="512" t="s">
        <v>671</v>
      </c>
      <c r="C1302" s="512" t="s">
        <v>3840</v>
      </c>
      <c r="D1302" s="516">
        <v>12001094274</v>
      </c>
      <c r="E1302" s="513" t="s">
        <v>2350</v>
      </c>
      <c r="F1302" s="367" t="s">
        <v>2351</v>
      </c>
      <c r="G1302" s="514">
        <v>100</v>
      </c>
      <c r="H1302" s="514">
        <v>100</v>
      </c>
      <c r="I1302" s="515">
        <v>20</v>
      </c>
    </row>
    <row r="1303" spans="1:9" s="93" customFormat="1" ht="12.75" customHeight="1">
      <c r="A1303" s="367">
        <v>1295</v>
      </c>
      <c r="B1303" s="512" t="s">
        <v>513</v>
      </c>
      <c r="C1303" s="512" t="s">
        <v>4190</v>
      </c>
      <c r="D1303" s="516">
        <v>35001116741</v>
      </c>
      <c r="E1303" s="513" t="s">
        <v>2350</v>
      </c>
      <c r="F1303" s="367" t="s">
        <v>2351</v>
      </c>
      <c r="G1303" s="514">
        <v>100</v>
      </c>
      <c r="H1303" s="514">
        <v>100</v>
      </c>
      <c r="I1303" s="515">
        <v>20</v>
      </c>
    </row>
    <row r="1304" spans="1:9" s="93" customFormat="1" ht="12.75" customHeight="1">
      <c r="A1304" s="367">
        <v>1296</v>
      </c>
      <c r="B1304" s="512" t="s">
        <v>2461</v>
      </c>
      <c r="C1304" s="512" t="s">
        <v>4191</v>
      </c>
      <c r="D1304" s="516" t="s">
        <v>2119</v>
      </c>
      <c r="E1304" s="513" t="s">
        <v>2350</v>
      </c>
      <c r="F1304" s="367" t="s">
        <v>2351</v>
      </c>
      <c r="G1304" s="514">
        <v>100</v>
      </c>
      <c r="H1304" s="514">
        <v>100</v>
      </c>
      <c r="I1304" s="515">
        <v>20</v>
      </c>
    </row>
    <row r="1305" spans="1:9" s="93" customFormat="1" ht="12.75" customHeight="1">
      <c r="A1305" s="367">
        <v>1297</v>
      </c>
      <c r="B1305" s="512" t="s">
        <v>3252</v>
      </c>
      <c r="C1305" s="512" t="s">
        <v>4192</v>
      </c>
      <c r="D1305" s="516">
        <v>35001023156</v>
      </c>
      <c r="E1305" s="513" t="s">
        <v>2350</v>
      </c>
      <c r="F1305" s="367" t="s">
        <v>2351</v>
      </c>
      <c r="G1305" s="514">
        <v>100</v>
      </c>
      <c r="H1305" s="514">
        <v>100</v>
      </c>
      <c r="I1305" s="515">
        <v>20</v>
      </c>
    </row>
    <row r="1306" spans="1:9" s="93" customFormat="1" ht="12.75" customHeight="1">
      <c r="A1306" s="367">
        <v>1298</v>
      </c>
      <c r="B1306" s="512" t="s">
        <v>884</v>
      </c>
      <c r="C1306" s="512" t="s">
        <v>4191</v>
      </c>
      <c r="D1306" s="516" t="s">
        <v>4193</v>
      </c>
      <c r="E1306" s="513" t="s">
        <v>2350</v>
      </c>
      <c r="F1306" s="367" t="s">
        <v>2351</v>
      </c>
      <c r="G1306" s="514">
        <v>100</v>
      </c>
      <c r="H1306" s="514">
        <v>100</v>
      </c>
      <c r="I1306" s="515">
        <v>20</v>
      </c>
    </row>
    <row r="1307" spans="1:9" s="93" customFormat="1" ht="12.75" customHeight="1">
      <c r="A1307" s="367">
        <v>1299</v>
      </c>
      <c r="B1307" s="512" t="s">
        <v>849</v>
      </c>
      <c r="C1307" s="512" t="s">
        <v>4194</v>
      </c>
      <c r="D1307" s="516">
        <v>35501130015</v>
      </c>
      <c r="E1307" s="513" t="s">
        <v>2350</v>
      </c>
      <c r="F1307" s="367" t="s">
        <v>2351</v>
      </c>
      <c r="G1307" s="514">
        <v>100</v>
      </c>
      <c r="H1307" s="514">
        <v>100</v>
      </c>
      <c r="I1307" s="515">
        <v>20</v>
      </c>
    </row>
    <row r="1308" spans="1:9" s="93" customFormat="1" ht="12.75" customHeight="1">
      <c r="A1308" s="367">
        <v>1300</v>
      </c>
      <c r="B1308" s="512" t="s">
        <v>2589</v>
      </c>
      <c r="C1308" s="512" t="s">
        <v>4195</v>
      </c>
      <c r="D1308" s="447" t="s">
        <v>4196</v>
      </c>
      <c r="E1308" s="513" t="s">
        <v>2350</v>
      </c>
      <c r="F1308" s="367" t="s">
        <v>2351</v>
      </c>
      <c r="G1308" s="514">
        <v>100</v>
      </c>
      <c r="H1308" s="514">
        <v>100</v>
      </c>
      <c r="I1308" s="515">
        <v>20</v>
      </c>
    </row>
    <row r="1309" spans="1:9" s="93" customFormat="1" ht="12.75" customHeight="1">
      <c r="A1309" s="367">
        <v>1301</v>
      </c>
      <c r="B1309" s="512" t="s">
        <v>513</v>
      </c>
      <c r="C1309" s="512" t="s">
        <v>4197</v>
      </c>
      <c r="D1309" s="447" t="s">
        <v>4198</v>
      </c>
      <c r="E1309" s="513" t="s">
        <v>2350</v>
      </c>
      <c r="F1309" s="367" t="s">
        <v>2351</v>
      </c>
      <c r="G1309" s="514">
        <v>100</v>
      </c>
      <c r="H1309" s="514">
        <v>100</v>
      </c>
      <c r="I1309" s="515">
        <v>20</v>
      </c>
    </row>
    <row r="1310" spans="1:9" s="93" customFormat="1" ht="12.75" customHeight="1">
      <c r="A1310" s="367">
        <v>1302</v>
      </c>
      <c r="B1310" s="512" t="s">
        <v>839</v>
      </c>
      <c r="C1310" s="512" t="s">
        <v>4199</v>
      </c>
      <c r="D1310" s="516">
        <v>19001106471</v>
      </c>
      <c r="E1310" s="513" t="s">
        <v>2350</v>
      </c>
      <c r="F1310" s="367" t="s">
        <v>2351</v>
      </c>
      <c r="G1310" s="514">
        <v>100</v>
      </c>
      <c r="H1310" s="514">
        <v>100</v>
      </c>
      <c r="I1310" s="515">
        <v>20</v>
      </c>
    </row>
    <row r="1311" spans="1:9" s="93" customFormat="1" ht="12.75" customHeight="1">
      <c r="A1311" s="367">
        <v>1303</v>
      </c>
      <c r="B1311" s="512" t="s">
        <v>671</v>
      </c>
      <c r="C1311" s="512" t="s">
        <v>4200</v>
      </c>
      <c r="D1311" s="447" t="s">
        <v>4201</v>
      </c>
      <c r="E1311" s="513" t="s">
        <v>2350</v>
      </c>
      <c r="F1311" s="367" t="s">
        <v>2351</v>
      </c>
      <c r="G1311" s="514">
        <v>100</v>
      </c>
      <c r="H1311" s="514">
        <v>100</v>
      </c>
      <c r="I1311" s="515">
        <v>20</v>
      </c>
    </row>
    <row r="1312" spans="1:9" s="93" customFormat="1" ht="12.75" customHeight="1">
      <c r="A1312" s="367">
        <v>1304</v>
      </c>
      <c r="B1312" s="512" t="s">
        <v>676</v>
      </c>
      <c r="C1312" s="512" t="s">
        <v>855</v>
      </c>
      <c r="D1312" s="447" t="s">
        <v>4202</v>
      </c>
      <c r="E1312" s="513" t="s">
        <v>2350</v>
      </c>
      <c r="F1312" s="367" t="s">
        <v>2351</v>
      </c>
      <c r="G1312" s="514">
        <v>100</v>
      </c>
      <c r="H1312" s="514">
        <v>100</v>
      </c>
      <c r="I1312" s="515">
        <v>20</v>
      </c>
    </row>
    <row r="1313" spans="1:9" s="93" customFormat="1" ht="12.75" customHeight="1">
      <c r="A1313" s="367">
        <v>1305</v>
      </c>
      <c r="B1313" s="512" t="s">
        <v>843</v>
      </c>
      <c r="C1313" s="512" t="s">
        <v>4203</v>
      </c>
      <c r="D1313" s="447" t="s">
        <v>4204</v>
      </c>
      <c r="E1313" s="513" t="s">
        <v>2350</v>
      </c>
      <c r="F1313" s="367" t="s">
        <v>2351</v>
      </c>
      <c r="G1313" s="514">
        <v>100</v>
      </c>
      <c r="H1313" s="514">
        <v>100</v>
      </c>
      <c r="I1313" s="515">
        <v>20</v>
      </c>
    </row>
    <row r="1314" spans="1:9" s="93" customFormat="1" ht="12.75" customHeight="1">
      <c r="A1314" s="367">
        <v>1306</v>
      </c>
      <c r="B1314" s="512" t="s">
        <v>2390</v>
      </c>
      <c r="C1314" s="512" t="s">
        <v>4205</v>
      </c>
      <c r="D1314" s="516">
        <v>57001058596</v>
      </c>
      <c r="E1314" s="513" t="s">
        <v>2350</v>
      </c>
      <c r="F1314" s="367" t="s">
        <v>2351</v>
      </c>
      <c r="G1314" s="514">
        <v>100</v>
      </c>
      <c r="H1314" s="514">
        <v>100</v>
      </c>
      <c r="I1314" s="515">
        <v>20</v>
      </c>
    </row>
    <row r="1315" spans="1:9" s="93" customFormat="1" ht="12.75" customHeight="1">
      <c r="A1315" s="367">
        <v>1307</v>
      </c>
      <c r="B1315" s="512" t="s">
        <v>678</v>
      </c>
      <c r="C1315" s="512" t="s">
        <v>4206</v>
      </c>
      <c r="D1315" s="516">
        <v>57001000548</v>
      </c>
      <c r="E1315" s="513" t="s">
        <v>2350</v>
      </c>
      <c r="F1315" s="367" t="s">
        <v>2351</v>
      </c>
      <c r="G1315" s="514">
        <v>100</v>
      </c>
      <c r="H1315" s="514">
        <v>100</v>
      </c>
      <c r="I1315" s="515">
        <v>20</v>
      </c>
    </row>
    <row r="1316" spans="1:9" s="93" customFormat="1" ht="12.75" customHeight="1">
      <c r="A1316" s="367">
        <v>1308</v>
      </c>
      <c r="B1316" s="512" t="s">
        <v>4207</v>
      </c>
      <c r="C1316" s="512" t="s">
        <v>2740</v>
      </c>
      <c r="D1316" s="447" t="s">
        <v>4208</v>
      </c>
      <c r="E1316" s="513" t="s">
        <v>2350</v>
      </c>
      <c r="F1316" s="367" t="s">
        <v>2351</v>
      </c>
      <c r="G1316" s="514">
        <v>100</v>
      </c>
      <c r="H1316" s="514">
        <v>100</v>
      </c>
      <c r="I1316" s="515">
        <v>20</v>
      </c>
    </row>
    <row r="1317" spans="1:9" s="93" customFormat="1" ht="12.75" customHeight="1">
      <c r="A1317" s="367">
        <v>1309</v>
      </c>
      <c r="B1317" s="512" t="s">
        <v>2469</v>
      </c>
      <c r="C1317" s="512" t="s">
        <v>4043</v>
      </c>
      <c r="D1317" s="447" t="s">
        <v>4209</v>
      </c>
      <c r="E1317" s="513" t="s">
        <v>2350</v>
      </c>
      <c r="F1317" s="367" t="s">
        <v>2351</v>
      </c>
      <c r="G1317" s="514">
        <v>100</v>
      </c>
      <c r="H1317" s="514">
        <v>100</v>
      </c>
      <c r="I1317" s="515">
        <v>20</v>
      </c>
    </row>
    <row r="1318" spans="1:9" s="93" customFormat="1" ht="12.75" customHeight="1">
      <c r="A1318" s="367">
        <v>1310</v>
      </c>
      <c r="B1318" s="512" t="s">
        <v>2592</v>
      </c>
      <c r="C1318" s="512" t="s">
        <v>4210</v>
      </c>
      <c r="D1318" s="447" t="s">
        <v>4211</v>
      </c>
      <c r="E1318" s="513" t="s">
        <v>2350</v>
      </c>
      <c r="F1318" s="367" t="s">
        <v>2351</v>
      </c>
      <c r="G1318" s="514">
        <v>100</v>
      </c>
      <c r="H1318" s="514">
        <v>100</v>
      </c>
      <c r="I1318" s="515">
        <v>20</v>
      </c>
    </row>
    <row r="1319" spans="1:9" s="93" customFormat="1" ht="12.75" customHeight="1">
      <c r="A1319" s="367">
        <v>1311</v>
      </c>
      <c r="B1319" s="512" t="s">
        <v>2732</v>
      </c>
      <c r="C1319" s="512" t="s">
        <v>886</v>
      </c>
      <c r="D1319" s="447" t="s">
        <v>4212</v>
      </c>
      <c r="E1319" s="513" t="s">
        <v>2350</v>
      </c>
      <c r="F1319" s="367" t="s">
        <v>2351</v>
      </c>
      <c r="G1319" s="514">
        <v>100</v>
      </c>
      <c r="H1319" s="514">
        <v>100</v>
      </c>
      <c r="I1319" s="515">
        <v>20</v>
      </c>
    </row>
    <row r="1320" spans="1:9" s="93" customFormat="1" ht="12.75" customHeight="1">
      <c r="A1320" s="367">
        <v>1312</v>
      </c>
      <c r="B1320" s="512" t="s">
        <v>4213</v>
      </c>
      <c r="C1320" s="512" t="s">
        <v>4214</v>
      </c>
      <c r="D1320" s="447" t="s">
        <v>4215</v>
      </c>
      <c r="E1320" s="513" t="s">
        <v>2350</v>
      </c>
      <c r="F1320" s="367" t="s">
        <v>2351</v>
      </c>
      <c r="G1320" s="514">
        <v>100</v>
      </c>
      <c r="H1320" s="514">
        <v>100</v>
      </c>
      <c r="I1320" s="515">
        <v>20</v>
      </c>
    </row>
    <row r="1321" spans="1:9" s="93" customFormat="1" ht="12.75" customHeight="1">
      <c r="A1321" s="367">
        <v>1313</v>
      </c>
      <c r="B1321" s="512" t="s">
        <v>2400</v>
      </c>
      <c r="C1321" s="512" t="s">
        <v>3477</v>
      </c>
      <c r="D1321" s="447" t="s">
        <v>4216</v>
      </c>
      <c r="E1321" s="513" t="s">
        <v>2350</v>
      </c>
      <c r="F1321" s="367" t="s">
        <v>2351</v>
      </c>
      <c r="G1321" s="514">
        <v>100</v>
      </c>
      <c r="H1321" s="514">
        <v>100</v>
      </c>
      <c r="I1321" s="515">
        <v>20</v>
      </c>
    </row>
    <row r="1322" spans="1:9" s="93" customFormat="1" ht="12.75" customHeight="1">
      <c r="A1322" s="367">
        <v>1314</v>
      </c>
      <c r="B1322" s="512" t="s">
        <v>2520</v>
      </c>
      <c r="C1322" s="512" t="s">
        <v>4217</v>
      </c>
      <c r="D1322" s="447" t="s">
        <v>4218</v>
      </c>
      <c r="E1322" s="513" t="s">
        <v>2350</v>
      </c>
      <c r="F1322" s="367" t="s">
        <v>2351</v>
      </c>
      <c r="G1322" s="514">
        <v>100</v>
      </c>
      <c r="H1322" s="514">
        <v>100</v>
      </c>
      <c r="I1322" s="515">
        <v>20</v>
      </c>
    </row>
    <row r="1323" spans="1:9" s="93" customFormat="1" ht="12.75" customHeight="1">
      <c r="A1323" s="367">
        <v>1315</v>
      </c>
      <c r="B1323" s="512" t="s">
        <v>606</v>
      </c>
      <c r="C1323" s="512" t="s">
        <v>4219</v>
      </c>
      <c r="D1323" s="516">
        <v>29001009736</v>
      </c>
      <c r="E1323" s="513" t="s">
        <v>2350</v>
      </c>
      <c r="F1323" s="367" t="s">
        <v>2351</v>
      </c>
      <c r="G1323" s="514">
        <v>100</v>
      </c>
      <c r="H1323" s="514">
        <v>100</v>
      </c>
      <c r="I1323" s="515">
        <v>20</v>
      </c>
    </row>
    <row r="1324" spans="1:9" s="93" customFormat="1" ht="12.75" customHeight="1">
      <c r="A1324" s="367">
        <v>1316</v>
      </c>
      <c r="B1324" s="512" t="s">
        <v>2526</v>
      </c>
      <c r="C1324" s="512" t="s">
        <v>3944</v>
      </c>
      <c r="D1324" s="447" t="s">
        <v>4220</v>
      </c>
      <c r="E1324" s="513" t="s">
        <v>2350</v>
      </c>
      <c r="F1324" s="367" t="s">
        <v>2351</v>
      </c>
      <c r="G1324" s="514">
        <v>100</v>
      </c>
      <c r="H1324" s="514">
        <v>100</v>
      </c>
      <c r="I1324" s="515">
        <v>20</v>
      </c>
    </row>
    <row r="1325" spans="1:9" s="93" customFormat="1" ht="12.75" customHeight="1">
      <c r="A1325" s="367">
        <v>1317</v>
      </c>
      <c r="B1325" s="512" t="s">
        <v>606</v>
      </c>
      <c r="C1325" s="512" t="s">
        <v>3944</v>
      </c>
      <c r="D1325" s="447" t="s">
        <v>4221</v>
      </c>
      <c r="E1325" s="513" t="s">
        <v>2350</v>
      </c>
      <c r="F1325" s="367" t="s">
        <v>2351</v>
      </c>
      <c r="G1325" s="514">
        <v>100</v>
      </c>
      <c r="H1325" s="514">
        <v>100</v>
      </c>
      <c r="I1325" s="515">
        <v>20</v>
      </c>
    </row>
    <row r="1326" spans="1:9" s="93" customFormat="1" ht="12.75" customHeight="1">
      <c r="A1326" s="367">
        <v>1318</v>
      </c>
      <c r="B1326" s="512" t="s">
        <v>676</v>
      </c>
      <c r="C1326" s="512" t="s">
        <v>852</v>
      </c>
      <c r="D1326" s="447" t="s">
        <v>4222</v>
      </c>
      <c r="E1326" s="513" t="s">
        <v>2350</v>
      </c>
      <c r="F1326" s="367" t="s">
        <v>2351</v>
      </c>
      <c r="G1326" s="514">
        <v>100</v>
      </c>
      <c r="H1326" s="514">
        <v>100</v>
      </c>
      <c r="I1326" s="515">
        <v>20</v>
      </c>
    </row>
    <row r="1327" spans="1:9" s="93" customFormat="1" ht="12.75" customHeight="1">
      <c r="A1327" s="367">
        <v>1319</v>
      </c>
      <c r="B1327" s="512" t="s">
        <v>2358</v>
      </c>
      <c r="C1327" s="512" t="s">
        <v>2564</v>
      </c>
      <c r="D1327" s="516">
        <v>62013002568</v>
      </c>
      <c r="E1327" s="513" t="s">
        <v>2350</v>
      </c>
      <c r="F1327" s="367" t="s">
        <v>2351</v>
      </c>
      <c r="G1327" s="514">
        <v>100</v>
      </c>
      <c r="H1327" s="514">
        <v>100</v>
      </c>
      <c r="I1327" s="515">
        <v>20</v>
      </c>
    </row>
    <row r="1328" spans="1:9" s="93" customFormat="1" ht="12.75" customHeight="1">
      <c r="A1328" s="367">
        <v>1320</v>
      </c>
      <c r="B1328" s="512" t="s">
        <v>858</v>
      </c>
      <c r="C1328" s="512" t="s">
        <v>2602</v>
      </c>
      <c r="D1328" s="516">
        <v>60001018310</v>
      </c>
      <c r="E1328" s="513" t="s">
        <v>2350</v>
      </c>
      <c r="F1328" s="367" t="s">
        <v>2351</v>
      </c>
      <c r="G1328" s="514">
        <v>100</v>
      </c>
      <c r="H1328" s="514">
        <v>100</v>
      </c>
      <c r="I1328" s="515">
        <v>20</v>
      </c>
    </row>
    <row r="1329" spans="1:9" s="93" customFormat="1" ht="12.75" customHeight="1">
      <c r="A1329" s="367">
        <v>1321</v>
      </c>
      <c r="B1329" s="512" t="s">
        <v>2517</v>
      </c>
      <c r="C1329" s="512" t="s">
        <v>4050</v>
      </c>
      <c r="D1329" s="447" t="s">
        <v>4223</v>
      </c>
      <c r="E1329" s="513" t="s">
        <v>2350</v>
      </c>
      <c r="F1329" s="367" t="s">
        <v>2351</v>
      </c>
      <c r="G1329" s="514">
        <v>100</v>
      </c>
      <c r="H1329" s="514">
        <v>100</v>
      </c>
      <c r="I1329" s="515">
        <v>20</v>
      </c>
    </row>
    <row r="1330" spans="1:9" s="93" customFormat="1" ht="12.75" customHeight="1">
      <c r="A1330" s="367">
        <v>1322</v>
      </c>
      <c r="B1330" s="512" t="s">
        <v>2526</v>
      </c>
      <c r="C1330" s="512" t="s">
        <v>4224</v>
      </c>
      <c r="D1330" s="516">
        <v>35001127371</v>
      </c>
      <c r="E1330" s="513" t="s">
        <v>2350</v>
      </c>
      <c r="F1330" s="367" t="s">
        <v>2351</v>
      </c>
      <c r="G1330" s="514">
        <v>100</v>
      </c>
      <c r="H1330" s="514">
        <v>100</v>
      </c>
      <c r="I1330" s="515">
        <v>20</v>
      </c>
    </row>
    <row r="1331" spans="1:9" s="93" customFormat="1" ht="12.75" customHeight="1">
      <c r="A1331" s="367">
        <v>1323</v>
      </c>
      <c r="B1331" s="512" t="s">
        <v>3400</v>
      </c>
      <c r="C1331" s="512" t="s">
        <v>4225</v>
      </c>
      <c r="D1331" s="516">
        <v>35001109636</v>
      </c>
      <c r="E1331" s="513" t="s">
        <v>2350</v>
      </c>
      <c r="F1331" s="367" t="s">
        <v>2351</v>
      </c>
      <c r="G1331" s="514">
        <v>100</v>
      </c>
      <c r="H1331" s="514">
        <v>100</v>
      </c>
      <c r="I1331" s="515">
        <v>20</v>
      </c>
    </row>
    <row r="1332" spans="1:9" s="93" customFormat="1" ht="12.75" customHeight="1">
      <c r="A1332" s="367">
        <v>1324</v>
      </c>
      <c r="B1332" s="512" t="s">
        <v>2714</v>
      </c>
      <c r="C1332" s="512" t="s">
        <v>2504</v>
      </c>
      <c r="D1332" s="516">
        <v>35001070023</v>
      </c>
      <c r="E1332" s="513" t="s">
        <v>2350</v>
      </c>
      <c r="F1332" s="367" t="s">
        <v>2351</v>
      </c>
      <c r="G1332" s="514">
        <v>100</v>
      </c>
      <c r="H1332" s="514">
        <v>100</v>
      </c>
      <c r="I1332" s="515">
        <v>20</v>
      </c>
    </row>
    <row r="1333" spans="1:9" s="93" customFormat="1" ht="12.75" customHeight="1">
      <c r="A1333" s="367">
        <v>1325</v>
      </c>
      <c r="B1333" s="512" t="s">
        <v>4226</v>
      </c>
      <c r="C1333" s="512" t="s">
        <v>4227</v>
      </c>
      <c r="D1333" s="516">
        <v>35001128223</v>
      </c>
      <c r="E1333" s="513" t="s">
        <v>2350</v>
      </c>
      <c r="F1333" s="367" t="s">
        <v>2351</v>
      </c>
      <c r="G1333" s="514">
        <v>100</v>
      </c>
      <c r="H1333" s="514">
        <v>100</v>
      </c>
      <c r="I1333" s="515">
        <v>20</v>
      </c>
    </row>
    <row r="1334" spans="1:9" s="93" customFormat="1" ht="12.75" customHeight="1">
      <c r="A1334" s="367">
        <v>1326</v>
      </c>
      <c r="B1334" s="512" t="s">
        <v>676</v>
      </c>
      <c r="C1334" s="512" t="s">
        <v>4228</v>
      </c>
      <c r="D1334" s="516">
        <v>43001034130</v>
      </c>
      <c r="E1334" s="513" t="s">
        <v>2350</v>
      </c>
      <c r="F1334" s="367" t="s">
        <v>2351</v>
      </c>
      <c r="G1334" s="514">
        <v>100</v>
      </c>
      <c r="H1334" s="514">
        <v>100</v>
      </c>
      <c r="I1334" s="515">
        <v>20</v>
      </c>
    </row>
    <row r="1335" spans="1:9" s="93" customFormat="1" ht="12.75" customHeight="1">
      <c r="A1335" s="367">
        <v>1327</v>
      </c>
      <c r="B1335" s="512" t="s">
        <v>4169</v>
      </c>
      <c r="C1335" s="512" t="s">
        <v>4229</v>
      </c>
      <c r="D1335" s="516">
        <v>35801130562</v>
      </c>
      <c r="E1335" s="513" t="s">
        <v>2350</v>
      </c>
      <c r="F1335" s="367" t="s">
        <v>2351</v>
      </c>
      <c r="G1335" s="514">
        <v>100</v>
      </c>
      <c r="H1335" s="514">
        <v>100</v>
      </c>
      <c r="I1335" s="515">
        <v>20</v>
      </c>
    </row>
    <row r="1336" spans="1:9" s="93" customFormat="1" ht="12.75" customHeight="1">
      <c r="A1336" s="367">
        <v>1328</v>
      </c>
      <c r="B1336" s="512" t="s">
        <v>513</v>
      </c>
      <c r="C1336" s="512" t="s">
        <v>4230</v>
      </c>
      <c r="D1336" s="516">
        <v>35001045921</v>
      </c>
      <c r="E1336" s="513" t="s">
        <v>2350</v>
      </c>
      <c r="F1336" s="367" t="s">
        <v>2351</v>
      </c>
      <c r="G1336" s="514">
        <v>100</v>
      </c>
      <c r="H1336" s="514">
        <v>100</v>
      </c>
      <c r="I1336" s="515">
        <v>20</v>
      </c>
    </row>
    <row r="1337" spans="1:9" s="93" customFormat="1" ht="12.75" customHeight="1">
      <c r="A1337" s="367">
        <v>1329</v>
      </c>
      <c r="B1337" s="512" t="s">
        <v>513</v>
      </c>
      <c r="C1337" s="512" t="s">
        <v>4231</v>
      </c>
      <c r="D1337" s="516" t="s">
        <v>4232</v>
      </c>
      <c r="E1337" s="513" t="s">
        <v>2350</v>
      </c>
      <c r="F1337" s="367" t="s">
        <v>2351</v>
      </c>
      <c r="G1337" s="514">
        <v>100</v>
      </c>
      <c r="H1337" s="514">
        <v>100</v>
      </c>
      <c r="I1337" s="515">
        <v>20</v>
      </c>
    </row>
    <row r="1338" spans="1:9" s="93" customFormat="1" ht="12.75" customHeight="1">
      <c r="A1338" s="367">
        <v>1330</v>
      </c>
      <c r="B1338" s="512" t="s">
        <v>676</v>
      </c>
      <c r="C1338" s="512" t="s">
        <v>4233</v>
      </c>
      <c r="D1338" s="516" t="s">
        <v>4234</v>
      </c>
      <c r="E1338" s="513" t="s">
        <v>2350</v>
      </c>
      <c r="F1338" s="367" t="s">
        <v>2351</v>
      </c>
      <c r="G1338" s="514">
        <v>100</v>
      </c>
      <c r="H1338" s="514">
        <v>100</v>
      </c>
      <c r="I1338" s="515">
        <v>20</v>
      </c>
    </row>
    <row r="1339" spans="1:9" s="93" customFormat="1" ht="12.75" customHeight="1">
      <c r="A1339" s="367">
        <v>1331</v>
      </c>
      <c r="B1339" s="512" t="s">
        <v>2449</v>
      </c>
      <c r="C1339" s="512" t="s">
        <v>4235</v>
      </c>
      <c r="D1339" s="516">
        <v>43001012726</v>
      </c>
      <c r="E1339" s="513" t="s">
        <v>2350</v>
      </c>
      <c r="F1339" s="367" t="s">
        <v>2351</v>
      </c>
      <c r="G1339" s="514">
        <v>100</v>
      </c>
      <c r="H1339" s="514">
        <v>100</v>
      </c>
      <c r="I1339" s="515">
        <v>20</v>
      </c>
    </row>
    <row r="1340" spans="1:9" s="93" customFormat="1" ht="12.75" customHeight="1">
      <c r="A1340" s="367">
        <v>1332</v>
      </c>
      <c r="B1340" s="512" t="s">
        <v>513</v>
      </c>
      <c r="C1340" s="512" t="s">
        <v>4236</v>
      </c>
      <c r="D1340" s="516">
        <v>35301138263</v>
      </c>
      <c r="E1340" s="513" t="s">
        <v>2350</v>
      </c>
      <c r="F1340" s="367" t="s">
        <v>2351</v>
      </c>
      <c r="G1340" s="514">
        <v>100</v>
      </c>
      <c r="H1340" s="514">
        <v>100</v>
      </c>
      <c r="I1340" s="515">
        <v>20</v>
      </c>
    </row>
    <row r="1341" spans="1:9" s="93" customFormat="1" ht="12.75" customHeight="1">
      <c r="A1341" s="367">
        <v>1333</v>
      </c>
      <c r="B1341" s="512" t="s">
        <v>513</v>
      </c>
      <c r="C1341" s="512" t="s">
        <v>2429</v>
      </c>
      <c r="D1341" s="516">
        <v>35001000281</v>
      </c>
      <c r="E1341" s="513" t="s">
        <v>2350</v>
      </c>
      <c r="F1341" s="367" t="s">
        <v>2351</v>
      </c>
      <c r="G1341" s="514">
        <v>100</v>
      </c>
      <c r="H1341" s="514">
        <v>100</v>
      </c>
      <c r="I1341" s="515">
        <v>20</v>
      </c>
    </row>
    <row r="1342" spans="1:9" s="93" customFormat="1" ht="12.75" customHeight="1">
      <c r="A1342" s="367">
        <v>1334</v>
      </c>
      <c r="B1342" s="512" t="s">
        <v>3149</v>
      </c>
      <c r="C1342" s="512" t="s">
        <v>4237</v>
      </c>
      <c r="D1342" s="516">
        <v>35001091582</v>
      </c>
      <c r="E1342" s="513" t="s">
        <v>2350</v>
      </c>
      <c r="F1342" s="367" t="s">
        <v>2351</v>
      </c>
      <c r="G1342" s="514">
        <v>100</v>
      </c>
      <c r="H1342" s="514">
        <v>100</v>
      </c>
      <c r="I1342" s="515">
        <v>20</v>
      </c>
    </row>
    <row r="1343" spans="1:9" s="93" customFormat="1" ht="12.75" customHeight="1">
      <c r="A1343" s="367">
        <v>1335</v>
      </c>
      <c r="B1343" s="512" t="s">
        <v>602</v>
      </c>
      <c r="C1343" s="512" t="s">
        <v>864</v>
      </c>
      <c r="D1343" s="516" t="s">
        <v>4238</v>
      </c>
      <c r="E1343" s="513" t="s">
        <v>2350</v>
      </c>
      <c r="F1343" s="367" t="s">
        <v>2351</v>
      </c>
      <c r="G1343" s="514">
        <v>100</v>
      </c>
      <c r="H1343" s="514">
        <v>100</v>
      </c>
      <c r="I1343" s="515">
        <v>20</v>
      </c>
    </row>
    <row r="1344" spans="1:9" s="93" customFormat="1" ht="12.75" customHeight="1">
      <c r="A1344" s="367">
        <v>1336</v>
      </c>
      <c r="B1344" s="512" t="s">
        <v>2712</v>
      </c>
      <c r="C1344" s="512" t="s">
        <v>4239</v>
      </c>
      <c r="D1344" s="516" t="s">
        <v>4240</v>
      </c>
      <c r="E1344" s="513" t="s">
        <v>2350</v>
      </c>
      <c r="F1344" s="367" t="s">
        <v>2351</v>
      </c>
      <c r="G1344" s="514">
        <v>100</v>
      </c>
      <c r="H1344" s="514">
        <v>100</v>
      </c>
      <c r="I1344" s="515">
        <v>20</v>
      </c>
    </row>
    <row r="1345" spans="1:9" s="93" customFormat="1" ht="12.75" customHeight="1">
      <c r="A1345" s="367">
        <v>1337</v>
      </c>
      <c r="B1345" s="512" t="s">
        <v>3409</v>
      </c>
      <c r="C1345" s="512" t="s">
        <v>4241</v>
      </c>
      <c r="D1345" s="516" t="s">
        <v>4242</v>
      </c>
      <c r="E1345" s="513" t="s">
        <v>2350</v>
      </c>
      <c r="F1345" s="367" t="s">
        <v>2351</v>
      </c>
      <c r="G1345" s="514">
        <v>100</v>
      </c>
      <c r="H1345" s="514">
        <v>100</v>
      </c>
      <c r="I1345" s="515">
        <v>20</v>
      </c>
    </row>
    <row r="1346" spans="1:9" s="93" customFormat="1" ht="12.75" customHeight="1">
      <c r="A1346" s="367">
        <v>1338</v>
      </c>
      <c r="B1346" s="512" t="s">
        <v>2824</v>
      </c>
      <c r="C1346" s="512" t="s">
        <v>4243</v>
      </c>
      <c r="D1346" s="516">
        <v>35001027877</v>
      </c>
      <c r="E1346" s="513" t="s">
        <v>2350</v>
      </c>
      <c r="F1346" s="367" t="s">
        <v>2351</v>
      </c>
      <c r="G1346" s="514">
        <v>100</v>
      </c>
      <c r="H1346" s="514">
        <v>100</v>
      </c>
      <c r="I1346" s="515">
        <v>20</v>
      </c>
    </row>
    <row r="1347" spans="1:9" s="93" customFormat="1" ht="12.75" customHeight="1">
      <c r="A1347" s="367">
        <v>1339</v>
      </c>
      <c r="B1347" s="512" t="s">
        <v>2723</v>
      </c>
      <c r="C1347" s="512" t="s">
        <v>4244</v>
      </c>
      <c r="D1347" s="516" t="s">
        <v>4245</v>
      </c>
      <c r="E1347" s="513" t="s">
        <v>2350</v>
      </c>
      <c r="F1347" s="367" t="s">
        <v>2351</v>
      </c>
      <c r="G1347" s="514">
        <v>100</v>
      </c>
      <c r="H1347" s="514">
        <v>100</v>
      </c>
      <c r="I1347" s="515">
        <v>20</v>
      </c>
    </row>
    <row r="1348" spans="1:9" s="93" customFormat="1" ht="12.75" customHeight="1">
      <c r="A1348" s="367">
        <v>1340</v>
      </c>
      <c r="B1348" s="512" t="s">
        <v>513</v>
      </c>
      <c r="C1348" s="512" t="s">
        <v>4246</v>
      </c>
      <c r="D1348" s="516">
        <v>35301131168</v>
      </c>
      <c r="E1348" s="513" t="s">
        <v>2350</v>
      </c>
      <c r="F1348" s="367" t="s">
        <v>2351</v>
      </c>
      <c r="G1348" s="514">
        <v>100</v>
      </c>
      <c r="H1348" s="514">
        <v>100</v>
      </c>
      <c r="I1348" s="515">
        <v>20</v>
      </c>
    </row>
    <row r="1349" spans="1:9" s="93" customFormat="1" ht="12.75" customHeight="1">
      <c r="A1349" s="367">
        <v>1341</v>
      </c>
      <c r="B1349" s="512" t="s">
        <v>2824</v>
      </c>
      <c r="C1349" s="512" t="s">
        <v>2674</v>
      </c>
      <c r="D1349" s="516">
        <v>35001085822</v>
      </c>
      <c r="E1349" s="513" t="s">
        <v>2350</v>
      </c>
      <c r="F1349" s="367" t="s">
        <v>2351</v>
      </c>
      <c r="G1349" s="514">
        <v>100</v>
      </c>
      <c r="H1349" s="514">
        <v>100</v>
      </c>
      <c r="I1349" s="515">
        <v>20</v>
      </c>
    </row>
    <row r="1350" spans="1:9" s="93" customFormat="1" ht="12.75" customHeight="1">
      <c r="A1350" s="367">
        <v>1342</v>
      </c>
      <c r="B1350" s="512" t="s">
        <v>2791</v>
      </c>
      <c r="C1350" s="512" t="s">
        <v>4247</v>
      </c>
      <c r="D1350" s="516">
        <v>29001027150</v>
      </c>
      <c r="E1350" s="513" t="s">
        <v>2350</v>
      </c>
      <c r="F1350" s="367" t="s">
        <v>2351</v>
      </c>
      <c r="G1350" s="514">
        <v>100</v>
      </c>
      <c r="H1350" s="514">
        <v>100</v>
      </c>
      <c r="I1350" s="515">
        <v>20</v>
      </c>
    </row>
    <row r="1351" spans="1:9" s="93" customFormat="1" ht="12.75" customHeight="1">
      <c r="A1351" s="367">
        <v>1343</v>
      </c>
      <c r="B1351" s="512" t="s">
        <v>2509</v>
      </c>
      <c r="C1351" s="512" t="s">
        <v>4248</v>
      </c>
      <c r="D1351" s="516">
        <v>39001033246</v>
      </c>
      <c r="E1351" s="513" t="s">
        <v>2350</v>
      </c>
      <c r="F1351" s="367" t="s">
        <v>2351</v>
      </c>
      <c r="G1351" s="514">
        <v>100</v>
      </c>
      <c r="H1351" s="514">
        <v>100</v>
      </c>
      <c r="I1351" s="515">
        <v>20</v>
      </c>
    </row>
    <row r="1352" spans="1:9" s="93" customFormat="1" ht="12.75" customHeight="1">
      <c r="A1352" s="367">
        <v>1344</v>
      </c>
      <c r="B1352" s="512" t="s">
        <v>2355</v>
      </c>
      <c r="C1352" s="512" t="s">
        <v>4249</v>
      </c>
      <c r="D1352" s="516">
        <v>39001041808</v>
      </c>
      <c r="E1352" s="513" t="s">
        <v>2350</v>
      </c>
      <c r="F1352" s="367" t="s">
        <v>2351</v>
      </c>
      <c r="G1352" s="514">
        <v>100</v>
      </c>
      <c r="H1352" s="514">
        <v>100</v>
      </c>
      <c r="I1352" s="515">
        <v>20</v>
      </c>
    </row>
    <row r="1353" spans="1:9" s="93" customFormat="1" ht="12.75" customHeight="1">
      <c r="A1353" s="367">
        <v>1345</v>
      </c>
      <c r="B1353" s="512" t="s">
        <v>2403</v>
      </c>
      <c r="C1353" s="512" t="s">
        <v>4250</v>
      </c>
      <c r="D1353" s="516">
        <v>39001038198</v>
      </c>
      <c r="E1353" s="513" t="s">
        <v>2350</v>
      </c>
      <c r="F1353" s="367" t="s">
        <v>2351</v>
      </c>
      <c r="G1353" s="514">
        <v>100</v>
      </c>
      <c r="H1353" s="514">
        <v>100</v>
      </c>
      <c r="I1353" s="515">
        <v>20</v>
      </c>
    </row>
    <row r="1354" spans="1:9" s="93" customFormat="1" ht="12.75" customHeight="1">
      <c r="A1354" s="367">
        <v>1346</v>
      </c>
      <c r="B1354" s="512" t="s">
        <v>676</v>
      </c>
      <c r="C1354" s="512" t="s">
        <v>3313</v>
      </c>
      <c r="D1354" s="516">
        <v>39001044255</v>
      </c>
      <c r="E1354" s="513" t="s">
        <v>2350</v>
      </c>
      <c r="F1354" s="367" t="s">
        <v>2351</v>
      </c>
      <c r="G1354" s="514">
        <v>100</v>
      </c>
      <c r="H1354" s="514">
        <v>100</v>
      </c>
      <c r="I1354" s="515">
        <v>20</v>
      </c>
    </row>
    <row r="1355" spans="1:9" s="93" customFormat="1" ht="12.75" customHeight="1">
      <c r="A1355" s="367">
        <v>1347</v>
      </c>
      <c r="B1355" s="512" t="s">
        <v>4251</v>
      </c>
      <c r="C1355" s="512" t="s">
        <v>4252</v>
      </c>
      <c r="D1355" s="516">
        <v>39001042540</v>
      </c>
      <c r="E1355" s="513" t="s">
        <v>2350</v>
      </c>
      <c r="F1355" s="367" t="s">
        <v>2351</v>
      </c>
      <c r="G1355" s="514">
        <v>100</v>
      </c>
      <c r="H1355" s="514">
        <v>100</v>
      </c>
      <c r="I1355" s="515">
        <v>20</v>
      </c>
    </row>
    <row r="1356" spans="1:9" s="93" customFormat="1" ht="12.75" customHeight="1">
      <c r="A1356" s="367">
        <v>1348</v>
      </c>
      <c r="B1356" s="512" t="s">
        <v>674</v>
      </c>
      <c r="C1356" s="512" t="s">
        <v>2895</v>
      </c>
      <c r="D1356" s="516">
        <v>29001030466</v>
      </c>
      <c r="E1356" s="513" t="s">
        <v>2350</v>
      </c>
      <c r="F1356" s="367" t="s">
        <v>2351</v>
      </c>
      <c r="G1356" s="514">
        <v>100</v>
      </c>
      <c r="H1356" s="514">
        <v>100</v>
      </c>
      <c r="I1356" s="515">
        <v>20</v>
      </c>
    </row>
    <row r="1357" spans="1:9" s="93" customFormat="1" ht="12.75" customHeight="1">
      <c r="A1357" s="367">
        <v>1349</v>
      </c>
      <c r="B1357" s="512" t="s">
        <v>513</v>
      </c>
      <c r="C1357" s="512" t="s">
        <v>4253</v>
      </c>
      <c r="D1357" s="516">
        <v>39001043335</v>
      </c>
      <c r="E1357" s="513" t="s">
        <v>2350</v>
      </c>
      <c r="F1357" s="367" t="s">
        <v>2351</v>
      </c>
      <c r="G1357" s="514">
        <v>100</v>
      </c>
      <c r="H1357" s="514">
        <v>100</v>
      </c>
      <c r="I1357" s="515">
        <v>20</v>
      </c>
    </row>
    <row r="1358" spans="1:9" s="93" customFormat="1" ht="12.75" customHeight="1">
      <c r="A1358" s="367">
        <v>1350</v>
      </c>
      <c r="B1358" s="379" t="s">
        <v>2469</v>
      </c>
      <c r="C1358" s="379" t="s">
        <v>4254</v>
      </c>
      <c r="D1358" s="379">
        <v>53001014671</v>
      </c>
      <c r="E1358" s="513" t="s">
        <v>2350</v>
      </c>
      <c r="F1358" s="367" t="s">
        <v>2351</v>
      </c>
      <c r="G1358" s="514">
        <v>100</v>
      </c>
      <c r="H1358" s="514">
        <v>100</v>
      </c>
      <c r="I1358" s="515">
        <v>20</v>
      </c>
    </row>
    <row r="1359" spans="1:9" s="93" customFormat="1" ht="12.75" customHeight="1">
      <c r="A1359" s="367">
        <v>1351</v>
      </c>
      <c r="B1359" s="379" t="s">
        <v>4255</v>
      </c>
      <c r="C1359" s="379" t="s">
        <v>4256</v>
      </c>
      <c r="D1359" s="379">
        <v>53001061645</v>
      </c>
      <c r="E1359" s="513" t="s">
        <v>2350</v>
      </c>
      <c r="F1359" s="367" t="s">
        <v>2351</v>
      </c>
      <c r="G1359" s="514">
        <v>100</v>
      </c>
      <c r="H1359" s="514">
        <v>100</v>
      </c>
      <c r="I1359" s="515">
        <v>20</v>
      </c>
    </row>
    <row r="1360" spans="1:9" s="93" customFormat="1" ht="12.75" customHeight="1">
      <c r="A1360" s="367">
        <v>1352</v>
      </c>
      <c r="B1360" s="379" t="s">
        <v>4257</v>
      </c>
      <c r="C1360" s="379" t="s">
        <v>4258</v>
      </c>
      <c r="D1360" s="379">
        <v>53001004802</v>
      </c>
      <c r="E1360" s="513" t="s">
        <v>2350</v>
      </c>
      <c r="F1360" s="367" t="s">
        <v>2351</v>
      </c>
      <c r="G1360" s="514">
        <v>100</v>
      </c>
      <c r="H1360" s="514">
        <v>100</v>
      </c>
      <c r="I1360" s="515">
        <v>20</v>
      </c>
    </row>
    <row r="1361" spans="1:9" s="93" customFormat="1" ht="12.75" customHeight="1">
      <c r="A1361" s="367">
        <v>1353</v>
      </c>
      <c r="B1361" s="512" t="s">
        <v>2636</v>
      </c>
      <c r="C1361" s="512" t="s">
        <v>3464</v>
      </c>
      <c r="D1361" s="379">
        <v>53001012268</v>
      </c>
      <c r="E1361" s="513" t="s">
        <v>2350</v>
      </c>
      <c r="F1361" s="367" t="s">
        <v>2351</v>
      </c>
      <c r="G1361" s="514">
        <v>100</v>
      </c>
      <c r="H1361" s="514">
        <v>100</v>
      </c>
      <c r="I1361" s="515">
        <v>20</v>
      </c>
    </row>
    <row r="1362" spans="1:9" s="93" customFormat="1" ht="12.75" customHeight="1">
      <c r="A1362" s="367">
        <v>1354</v>
      </c>
      <c r="B1362" s="379" t="s">
        <v>2903</v>
      </c>
      <c r="C1362" s="379" t="s">
        <v>3766</v>
      </c>
      <c r="D1362" s="379">
        <v>53001058824</v>
      </c>
      <c r="E1362" s="513" t="s">
        <v>2350</v>
      </c>
      <c r="F1362" s="367" t="s">
        <v>2351</v>
      </c>
      <c r="G1362" s="514">
        <v>100</v>
      </c>
      <c r="H1362" s="514">
        <v>100</v>
      </c>
      <c r="I1362" s="515">
        <v>20</v>
      </c>
    </row>
    <row r="1363" spans="1:9" s="93" customFormat="1" ht="12.75" customHeight="1">
      <c r="A1363" s="367">
        <v>1355</v>
      </c>
      <c r="B1363" s="379" t="s">
        <v>3441</v>
      </c>
      <c r="C1363" s="379" t="s">
        <v>4259</v>
      </c>
      <c r="D1363" s="379">
        <v>53001000558</v>
      </c>
      <c r="E1363" s="513" t="s">
        <v>2350</v>
      </c>
      <c r="F1363" s="367" t="s">
        <v>2351</v>
      </c>
      <c r="G1363" s="514">
        <v>100</v>
      </c>
      <c r="H1363" s="514">
        <v>100</v>
      </c>
      <c r="I1363" s="515">
        <v>20</v>
      </c>
    </row>
    <row r="1364" spans="1:9" s="93" customFormat="1" ht="12.75" customHeight="1">
      <c r="A1364" s="367">
        <v>1356</v>
      </c>
      <c r="B1364" s="379" t="s">
        <v>2526</v>
      </c>
      <c r="C1364" s="379" t="s">
        <v>4260</v>
      </c>
      <c r="D1364" s="379">
        <v>53001016436</v>
      </c>
      <c r="E1364" s="513" t="s">
        <v>2350</v>
      </c>
      <c r="F1364" s="367" t="s">
        <v>2351</v>
      </c>
      <c r="G1364" s="514">
        <v>100</v>
      </c>
      <c r="H1364" s="514">
        <v>100</v>
      </c>
      <c r="I1364" s="515">
        <v>20</v>
      </c>
    </row>
    <row r="1365" spans="1:9" s="93" customFormat="1" ht="12.75" customHeight="1">
      <c r="A1365" s="367">
        <v>1357</v>
      </c>
      <c r="B1365" s="379" t="s">
        <v>849</v>
      </c>
      <c r="C1365" s="379" t="s">
        <v>4261</v>
      </c>
      <c r="D1365" s="379">
        <v>53001023345</v>
      </c>
      <c r="E1365" s="513" t="s">
        <v>2350</v>
      </c>
      <c r="F1365" s="367" t="s">
        <v>2351</v>
      </c>
      <c r="G1365" s="514">
        <v>100</v>
      </c>
      <c r="H1365" s="514">
        <v>100</v>
      </c>
      <c r="I1365" s="515">
        <v>20</v>
      </c>
    </row>
    <row r="1366" spans="1:9" s="93" customFormat="1" ht="12.75" customHeight="1">
      <c r="A1366" s="367">
        <v>1358</v>
      </c>
      <c r="B1366" s="379" t="s">
        <v>870</v>
      </c>
      <c r="C1366" s="379" t="s">
        <v>4262</v>
      </c>
      <c r="D1366" s="379">
        <v>53001052174</v>
      </c>
      <c r="E1366" s="513" t="s">
        <v>2350</v>
      </c>
      <c r="F1366" s="367" t="s">
        <v>2351</v>
      </c>
      <c r="G1366" s="514">
        <v>100</v>
      </c>
      <c r="H1366" s="514">
        <v>100</v>
      </c>
      <c r="I1366" s="515">
        <v>20</v>
      </c>
    </row>
    <row r="1367" spans="1:9" s="93" customFormat="1" ht="12.75" customHeight="1">
      <c r="A1367" s="367">
        <v>1359</v>
      </c>
      <c r="B1367" s="379" t="s">
        <v>4263</v>
      </c>
      <c r="C1367" s="379" t="s">
        <v>4259</v>
      </c>
      <c r="D1367" s="379">
        <v>60001117174</v>
      </c>
      <c r="E1367" s="513" t="s">
        <v>2350</v>
      </c>
      <c r="F1367" s="367" t="s">
        <v>2351</v>
      </c>
      <c r="G1367" s="514">
        <v>100</v>
      </c>
      <c r="H1367" s="514">
        <v>100</v>
      </c>
      <c r="I1367" s="515">
        <v>20</v>
      </c>
    </row>
    <row r="1368" spans="1:9" s="93" customFormat="1" ht="12.75" customHeight="1">
      <c r="A1368" s="367">
        <v>1360</v>
      </c>
      <c r="B1368" s="379" t="s">
        <v>2538</v>
      </c>
      <c r="C1368" s="379" t="s">
        <v>3470</v>
      </c>
      <c r="D1368" s="379">
        <v>53001043559</v>
      </c>
      <c r="E1368" s="513" t="s">
        <v>2350</v>
      </c>
      <c r="F1368" s="367" t="s">
        <v>2351</v>
      </c>
      <c r="G1368" s="514">
        <v>100</v>
      </c>
      <c r="H1368" s="514">
        <v>100</v>
      </c>
      <c r="I1368" s="515">
        <v>20</v>
      </c>
    </row>
    <row r="1369" spans="1:9" s="93" customFormat="1" ht="12.75" customHeight="1">
      <c r="A1369" s="367">
        <v>1361</v>
      </c>
      <c r="B1369" s="379" t="s">
        <v>2630</v>
      </c>
      <c r="C1369" s="379" t="s">
        <v>4264</v>
      </c>
      <c r="D1369" s="379">
        <v>53001056944</v>
      </c>
      <c r="E1369" s="513" t="s">
        <v>2350</v>
      </c>
      <c r="F1369" s="367" t="s">
        <v>2351</v>
      </c>
      <c r="G1369" s="514">
        <v>100</v>
      </c>
      <c r="H1369" s="514">
        <v>100</v>
      </c>
      <c r="I1369" s="515">
        <v>20</v>
      </c>
    </row>
    <row r="1370" spans="1:9" s="93" customFormat="1" ht="12.75" customHeight="1">
      <c r="A1370" s="367">
        <v>1362</v>
      </c>
      <c r="B1370" s="379" t="s">
        <v>3724</v>
      </c>
      <c r="C1370" s="379" t="s">
        <v>4265</v>
      </c>
      <c r="D1370" s="379">
        <v>60001019544</v>
      </c>
      <c r="E1370" s="513" t="s">
        <v>2350</v>
      </c>
      <c r="F1370" s="367" t="s">
        <v>2351</v>
      </c>
      <c r="G1370" s="514">
        <v>100</v>
      </c>
      <c r="H1370" s="514">
        <v>100</v>
      </c>
      <c r="I1370" s="515">
        <v>20</v>
      </c>
    </row>
    <row r="1371" spans="1:9" s="93" customFormat="1" ht="12.75" customHeight="1">
      <c r="A1371" s="367">
        <v>1363</v>
      </c>
      <c r="B1371" s="379" t="s">
        <v>4266</v>
      </c>
      <c r="C1371" s="379" t="s">
        <v>2962</v>
      </c>
      <c r="D1371" s="379">
        <v>53001048134</v>
      </c>
      <c r="E1371" s="513" t="s">
        <v>2350</v>
      </c>
      <c r="F1371" s="367" t="s">
        <v>2351</v>
      </c>
      <c r="G1371" s="514">
        <v>100</v>
      </c>
      <c r="H1371" s="514">
        <v>100</v>
      </c>
      <c r="I1371" s="515">
        <v>20</v>
      </c>
    </row>
    <row r="1372" spans="1:9" s="93" customFormat="1" ht="12.75" customHeight="1">
      <c r="A1372" s="367">
        <v>1364</v>
      </c>
      <c r="B1372" s="512" t="s">
        <v>4267</v>
      </c>
      <c r="C1372" s="512" t="s">
        <v>4268</v>
      </c>
      <c r="D1372" s="512">
        <v>56001001581</v>
      </c>
      <c r="E1372" s="513" t="s">
        <v>2350</v>
      </c>
      <c r="F1372" s="367" t="s">
        <v>2351</v>
      </c>
      <c r="G1372" s="514">
        <v>100</v>
      </c>
      <c r="H1372" s="514">
        <v>100</v>
      </c>
      <c r="I1372" s="515">
        <v>20</v>
      </c>
    </row>
    <row r="1373" spans="1:9" s="93" customFormat="1" ht="12.75" customHeight="1">
      <c r="A1373" s="367">
        <v>1365</v>
      </c>
      <c r="B1373" s="512" t="s">
        <v>676</v>
      </c>
      <c r="C1373" s="512" t="s">
        <v>2625</v>
      </c>
      <c r="D1373" s="512">
        <v>56001024245</v>
      </c>
      <c r="E1373" s="513" t="s">
        <v>2350</v>
      </c>
      <c r="F1373" s="367" t="s">
        <v>2351</v>
      </c>
      <c r="G1373" s="514">
        <v>100</v>
      </c>
      <c r="H1373" s="514">
        <v>100</v>
      </c>
      <c r="I1373" s="515">
        <v>20</v>
      </c>
    </row>
    <row r="1374" spans="1:9" s="93" customFormat="1" ht="12.75" customHeight="1">
      <c r="A1374" s="367">
        <v>1366</v>
      </c>
      <c r="B1374" s="512" t="s">
        <v>4269</v>
      </c>
      <c r="C1374" s="512" t="s">
        <v>4270</v>
      </c>
      <c r="D1374" s="512">
        <v>61006072202</v>
      </c>
      <c r="E1374" s="513" t="s">
        <v>2350</v>
      </c>
      <c r="F1374" s="367" t="s">
        <v>2351</v>
      </c>
      <c r="G1374" s="514">
        <v>100</v>
      </c>
      <c r="H1374" s="514">
        <v>100</v>
      </c>
      <c r="I1374" s="515">
        <v>20</v>
      </c>
    </row>
    <row r="1375" spans="1:9" s="93" customFormat="1" ht="12.75" customHeight="1">
      <c r="A1375" s="367">
        <v>1367</v>
      </c>
      <c r="B1375" s="512" t="s">
        <v>3343</v>
      </c>
      <c r="C1375" s="512" t="s">
        <v>4271</v>
      </c>
      <c r="D1375" s="512">
        <v>61006044040</v>
      </c>
      <c r="E1375" s="513" t="s">
        <v>2350</v>
      </c>
      <c r="F1375" s="367" t="s">
        <v>2351</v>
      </c>
      <c r="G1375" s="514">
        <v>100</v>
      </c>
      <c r="H1375" s="514">
        <v>100</v>
      </c>
      <c r="I1375" s="515">
        <v>20</v>
      </c>
    </row>
    <row r="1376" spans="1:9" s="93" customFormat="1" ht="12.75" customHeight="1">
      <c r="A1376" s="367">
        <v>1368</v>
      </c>
      <c r="B1376" s="512" t="s">
        <v>674</v>
      </c>
      <c r="C1376" s="512" t="s">
        <v>4272</v>
      </c>
      <c r="D1376" s="512">
        <v>61006010882</v>
      </c>
      <c r="E1376" s="513" t="s">
        <v>2350</v>
      </c>
      <c r="F1376" s="367" t="s">
        <v>2351</v>
      </c>
      <c r="G1376" s="514">
        <v>100</v>
      </c>
      <c r="H1376" s="514">
        <v>100</v>
      </c>
      <c r="I1376" s="515">
        <v>20</v>
      </c>
    </row>
    <row r="1377" spans="1:9" s="93" customFormat="1" ht="12.75" customHeight="1">
      <c r="A1377" s="367">
        <v>1369</v>
      </c>
      <c r="B1377" s="512" t="s">
        <v>3285</v>
      </c>
      <c r="C1377" s="512" t="s">
        <v>862</v>
      </c>
      <c r="D1377" s="512">
        <v>52001020831</v>
      </c>
      <c r="E1377" s="513" t="s">
        <v>2350</v>
      </c>
      <c r="F1377" s="367" t="s">
        <v>2351</v>
      </c>
      <c r="G1377" s="514">
        <v>100</v>
      </c>
      <c r="H1377" s="514">
        <v>100</v>
      </c>
      <c r="I1377" s="515">
        <v>20</v>
      </c>
    </row>
    <row r="1378" spans="1:9" s="93" customFormat="1" ht="12.75" customHeight="1">
      <c r="A1378" s="367">
        <v>1370</v>
      </c>
      <c r="B1378" s="512" t="s">
        <v>4273</v>
      </c>
      <c r="C1378" s="512" t="s">
        <v>4274</v>
      </c>
      <c r="D1378" s="512">
        <v>61006079419</v>
      </c>
      <c r="E1378" s="513" t="s">
        <v>2350</v>
      </c>
      <c r="F1378" s="367" t="s">
        <v>2351</v>
      </c>
      <c r="G1378" s="514">
        <v>100</v>
      </c>
      <c r="H1378" s="514">
        <v>100</v>
      </c>
      <c r="I1378" s="515">
        <v>20</v>
      </c>
    </row>
    <row r="1379" spans="1:9" s="93" customFormat="1" ht="12.75" customHeight="1">
      <c r="A1379" s="367">
        <v>1371</v>
      </c>
      <c r="B1379" s="512" t="s">
        <v>2807</v>
      </c>
      <c r="C1379" s="512" t="s">
        <v>4275</v>
      </c>
      <c r="D1379" s="512">
        <v>61006075401</v>
      </c>
      <c r="E1379" s="513" t="s">
        <v>2350</v>
      </c>
      <c r="F1379" s="367" t="s">
        <v>2351</v>
      </c>
      <c r="G1379" s="514">
        <v>100</v>
      </c>
      <c r="H1379" s="514">
        <v>100</v>
      </c>
      <c r="I1379" s="515">
        <v>20</v>
      </c>
    </row>
    <row r="1380" spans="1:9" s="93" customFormat="1" ht="12.75" customHeight="1">
      <c r="A1380" s="367">
        <v>1372</v>
      </c>
      <c r="B1380" s="512" t="s">
        <v>4276</v>
      </c>
      <c r="C1380" s="512" t="s">
        <v>4277</v>
      </c>
      <c r="D1380" s="512">
        <v>61006018960</v>
      </c>
      <c r="E1380" s="513" t="s">
        <v>2350</v>
      </c>
      <c r="F1380" s="367" t="s">
        <v>2351</v>
      </c>
      <c r="G1380" s="514">
        <v>100</v>
      </c>
      <c r="H1380" s="514">
        <v>100</v>
      </c>
      <c r="I1380" s="515">
        <v>20</v>
      </c>
    </row>
    <row r="1381" spans="1:9" s="93" customFormat="1" ht="12.75" customHeight="1">
      <c r="A1381" s="367">
        <v>1373</v>
      </c>
      <c r="B1381" s="512" t="s">
        <v>4278</v>
      </c>
      <c r="C1381" s="512" t="s">
        <v>2568</v>
      </c>
      <c r="D1381" s="512">
        <v>61010016418</v>
      </c>
      <c r="E1381" s="513" t="s">
        <v>2350</v>
      </c>
      <c r="F1381" s="367" t="s">
        <v>2351</v>
      </c>
      <c r="G1381" s="514">
        <v>100</v>
      </c>
      <c r="H1381" s="514">
        <v>100</v>
      </c>
      <c r="I1381" s="515">
        <v>20</v>
      </c>
    </row>
    <row r="1382" spans="1:9" s="93" customFormat="1" ht="12.75" customHeight="1">
      <c r="A1382" s="367">
        <v>1374</v>
      </c>
      <c r="B1382" s="512" t="s">
        <v>2392</v>
      </c>
      <c r="C1382" s="512" t="s">
        <v>3335</v>
      </c>
      <c r="D1382" s="512">
        <v>61008001726</v>
      </c>
      <c r="E1382" s="513" t="s">
        <v>2350</v>
      </c>
      <c r="F1382" s="367" t="s">
        <v>2351</v>
      </c>
      <c r="G1382" s="514">
        <v>100</v>
      </c>
      <c r="H1382" s="514">
        <v>100</v>
      </c>
      <c r="I1382" s="515">
        <v>20</v>
      </c>
    </row>
    <row r="1383" spans="1:9" s="93" customFormat="1" ht="12.75" customHeight="1">
      <c r="A1383" s="367">
        <v>1375</v>
      </c>
      <c r="B1383" s="512" t="s">
        <v>676</v>
      </c>
      <c r="C1383" s="512" t="s">
        <v>4279</v>
      </c>
      <c r="D1383" s="516" t="s">
        <v>4280</v>
      </c>
      <c r="E1383" s="513" t="s">
        <v>2350</v>
      </c>
      <c r="F1383" s="367" t="s">
        <v>2351</v>
      </c>
      <c r="G1383" s="514">
        <v>100</v>
      </c>
      <c r="H1383" s="514">
        <v>100</v>
      </c>
      <c r="I1383" s="515">
        <v>20</v>
      </c>
    </row>
    <row r="1384" spans="1:9" s="93" customFormat="1" ht="12.75" customHeight="1">
      <c r="A1384" s="367">
        <v>1376</v>
      </c>
      <c r="B1384" s="512" t="s">
        <v>2669</v>
      </c>
      <c r="C1384" s="512" t="s">
        <v>3078</v>
      </c>
      <c r="D1384" s="516" t="s">
        <v>4281</v>
      </c>
      <c r="E1384" s="513" t="s">
        <v>2350</v>
      </c>
      <c r="F1384" s="367" t="s">
        <v>2351</v>
      </c>
      <c r="G1384" s="514">
        <v>100</v>
      </c>
      <c r="H1384" s="514">
        <v>100</v>
      </c>
      <c r="I1384" s="515">
        <v>20</v>
      </c>
    </row>
    <row r="1385" spans="1:9" s="93" customFormat="1" ht="12.75" customHeight="1">
      <c r="A1385" s="367">
        <v>1377</v>
      </c>
      <c r="B1385" s="512" t="s">
        <v>2353</v>
      </c>
      <c r="C1385" s="512" t="s">
        <v>4282</v>
      </c>
      <c r="D1385" s="516" t="s">
        <v>4283</v>
      </c>
      <c r="E1385" s="513" t="s">
        <v>2350</v>
      </c>
      <c r="F1385" s="367" t="s">
        <v>2351</v>
      </c>
      <c r="G1385" s="514">
        <v>100</v>
      </c>
      <c r="H1385" s="514">
        <v>100</v>
      </c>
      <c r="I1385" s="515">
        <v>20</v>
      </c>
    </row>
    <row r="1386" spans="1:9" s="93" customFormat="1" ht="12.75" customHeight="1">
      <c r="A1386" s="367">
        <v>1378</v>
      </c>
      <c r="B1386" s="512" t="s">
        <v>2638</v>
      </c>
      <c r="C1386" s="512" t="s">
        <v>3078</v>
      </c>
      <c r="D1386" s="516" t="s">
        <v>4284</v>
      </c>
      <c r="E1386" s="513" t="s">
        <v>2350</v>
      </c>
      <c r="F1386" s="367" t="s">
        <v>2351</v>
      </c>
      <c r="G1386" s="514">
        <v>100</v>
      </c>
      <c r="H1386" s="514">
        <v>100</v>
      </c>
      <c r="I1386" s="515">
        <v>20</v>
      </c>
    </row>
    <row r="1387" spans="1:9" s="93" customFormat="1" ht="12.75" customHeight="1">
      <c r="A1387" s="367">
        <v>1379</v>
      </c>
      <c r="B1387" s="512" t="s">
        <v>3976</v>
      </c>
      <c r="C1387" s="512" t="s">
        <v>4285</v>
      </c>
      <c r="D1387" s="516" t="s">
        <v>4286</v>
      </c>
      <c r="E1387" s="513" t="s">
        <v>2350</v>
      </c>
      <c r="F1387" s="367" t="s">
        <v>2351</v>
      </c>
      <c r="G1387" s="514">
        <v>100</v>
      </c>
      <c r="H1387" s="514">
        <v>100</v>
      </c>
      <c r="I1387" s="515">
        <v>20</v>
      </c>
    </row>
    <row r="1388" spans="1:9" s="93" customFormat="1" ht="12.75" customHeight="1">
      <c r="A1388" s="367">
        <v>1380</v>
      </c>
      <c r="B1388" s="512" t="s">
        <v>847</v>
      </c>
      <c r="C1388" s="512" t="s">
        <v>4287</v>
      </c>
      <c r="D1388" s="516" t="s">
        <v>4288</v>
      </c>
      <c r="E1388" s="513" t="s">
        <v>2350</v>
      </c>
      <c r="F1388" s="367" t="s">
        <v>2351</v>
      </c>
      <c r="G1388" s="514">
        <v>100</v>
      </c>
      <c r="H1388" s="514">
        <v>100</v>
      </c>
      <c r="I1388" s="515">
        <v>20</v>
      </c>
    </row>
    <row r="1389" spans="1:9" s="93" customFormat="1" ht="12.75" customHeight="1">
      <c r="A1389" s="367">
        <v>1381</v>
      </c>
      <c r="B1389" s="512" t="s">
        <v>3449</v>
      </c>
      <c r="C1389" s="512" t="s">
        <v>4289</v>
      </c>
      <c r="D1389" s="516" t="s">
        <v>4290</v>
      </c>
      <c r="E1389" s="513" t="s">
        <v>2350</v>
      </c>
      <c r="F1389" s="367" t="s">
        <v>2351</v>
      </c>
      <c r="G1389" s="514">
        <v>100</v>
      </c>
      <c r="H1389" s="514">
        <v>100</v>
      </c>
      <c r="I1389" s="515">
        <v>20</v>
      </c>
    </row>
    <row r="1390" spans="1:9" s="93" customFormat="1" ht="12.75" customHeight="1">
      <c r="A1390" s="367">
        <v>1382</v>
      </c>
      <c r="B1390" s="512" t="s">
        <v>4291</v>
      </c>
      <c r="C1390" s="512" t="s">
        <v>4292</v>
      </c>
      <c r="D1390" s="516" t="s">
        <v>4293</v>
      </c>
      <c r="E1390" s="513" t="s">
        <v>2350</v>
      </c>
      <c r="F1390" s="367" t="s">
        <v>2351</v>
      </c>
      <c r="G1390" s="514">
        <v>100</v>
      </c>
      <c r="H1390" s="514">
        <v>100</v>
      </c>
      <c r="I1390" s="515">
        <v>20</v>
      </c>
    </row>
    <row r="1391" spans="1:9" s="93" customFormat="1" ht="12.75" customHeight="1">
      <c r="A1391" s="367">
        <v>1383</v>
      </c>
      <c r="B1391" s="512" t="s">
        <v>2390</v>
      </c>
      <c r="C1391" s="512" t="s">
        <v>4294</v>
      </c>
      <c r="D1391" s="516" t="s">
        <v>4295</v>
      </c>
      <c r="E1391" s="513" t="s">
        <v>2350</v>
      </c>
      <c r="F1391" s="367" t="s">
        <v>2351</v>
      </c>
      <c r="G1391" s="514">
        <v>100</v>
      </c>
      <c r="H1391" s="514">
        <v>100</v>
      </c>
      <c r="I1391" s="515">
        <v>20</v>
      </c>
    </row>
    <row r="1392" spans="1:9" s="93" customFormat="1" ht="12.75" customHeight="1">
      <c r="A1392" s="367">
        <v>1384</v>
      </c>
      <c r="B1392" s="512" t="s">
        <v>843</v>
      </c>
      <c r="C1392" s="512" t="s">
        <v>4011</v>
      </c>
      <c r="D1392" s="516" t="s">
        <v>4296</v>
      </c>
      <c r="E1392" s="513" t="s">
        <v>2350</v>
      </c>
      <c r="F1392" s="367" t="s">
        <v>2351</v>
      </c>
      <c r="G1392" s="514">
        <v>100</v>
      </c>
      <c r="H1392" s="514">
        <v>100</v>
      </c>
      <c r="I1392" s="515">
        <v>20</v>
      </c>
    </row>
    <row r="1393" spans="1:9" s="93" customFormat="1" ht="12.75" customHeight="1">
      <c r="A1393" s="367">
        <v>1385</v>
      </c>
      <c r="B1393" s="512" t="s">
        <v>513</v>
      </c>
      <c r="C1393" s="512" t="s">
        <v>4297</v>
      </c>
      <c r="D1393" s="516" t="s">
        <v>4298</v>
      </c>
      <c r="E1393" s="513" t="s">
        <v>2350</v>
      </c>
      <c r="F1393" s="367" t="s">
        <v>2351</v>
      </c>
      <c r="G1393" s="514">
        <v>100</v>
      </c>
      <c r="H1393" s="514">
        <v>100</v>
      </c>
      <c r="I1393" s="515">
        <v>20</v>
      </c>
    </row>
    <row r="1394" spans="1:9" s="93" customFormat="1" ht="12.75" customHeight="1">
      <c r="A1394" s="367">
        <v>1386</v>
      </c>
      <c r="B1394" s="512" t="s">
        <v>2517</v>
      </c>
      <c r="C1394" s="512" t="s">
        <v>4299</v>
      </c>
      <c r="D1394" s="516" t="s">
        <v>4300</v>
      </c>
      <c r="E1394" s="513" t="s">
        <v>2350</v>
      </c>
      <c r="F1394" s="367" t="s">
        <v>2351</v>
      </c>
      <c r="G1394" s="514">
        <v>100</v>
      </c>
      <c r="H1394" s="514">
        <v>100</v>
      </c>
      <c r="I1394" s="515">
        <v>20</v>
      </c>
    </row>
    <row r="1395" spans="1:9" s="93" customFormat="1" ht="12.75" customHeight="1">
      <c r="A1395" s="367">
        <v>1387</v>
      </c>
      <c r="B1395" s="512" t="s">
        <v>4301</v>
      </c>
      <c r="C1395" s="512" t="s">
        <v>4302</v>
      </c>
      <c r="D1395" s="516" t="s">
        <v>4303</v>
      </c>
      <c r="E1395" s="513" t="s">
        <v>2350</v>
      </c>
      <c r="F1395" s="367" t="s">
        <v>2351</v>
      </c>
      <c r="G1395" s="514">
        <v>100</v>
      </c>
      <c r="H1395" s="514">
        <v>100</v>
      </c>
      <c r="I1395" s="515">
        <v>20</v>
      </c>
    </row>
    <row r="1396" spans="1:9" s="93" customFormat="1" ht="12.75" customHeight="1">
      <c r="A1396" s="367">
        <v>1388</v>
      </c>
      <c r="B1396" s="512" t="s">
        <v>4304</v>
      </c>
      <c r="C1396" s="512" t="s">
        <v>4305</v>
      </c>
      <c r="D1396" s="516" t="s">
        <v>4306</v>
      </c>
      <c r="E1396" s="513" t="s">
        <v>2350</v>
      </c>
      <c r="F1396" s="367" t="s">
        <v>2351</v>
      </c>
      <c r="G1396" s="514">
        <v>100</v>
      </c>
      <c r="H1396" s="514">
        <v>100</v>
      </c>
      <c r="I1396" s="515">
        <v>20</v>
      </c>
    </row>
    <row r="1397" spans="1:9" s="93" customFormat="1" ht="12.75" customHeight="1">
      <c r="A1397" s="367">
        <v>1389</v>
      </c>
      <c r="B1397" s="512" t="s">
        <v>2390</v>
      </c>
      <c r="C1397" s="512" t="s">
        <v>4307</v>
      </c>
      <c r="D1397" s="516" t="s">
        <v>4308</v>
      </c>
      <c r="E1397" s="513" t="s">
        <v>2350</v>
      </c>
      <c r="F1397" s="367" t="s">
        <v>2351</v>
      </c>
      <c r="G1397" s="514">
        <v>100</v>
      </c>
      <c r="H1397" s="514">
        <v>100</v>
      </c>
      <c r="I1397" s="515">
        <v>20</v>
      </c>
    </row>
    <row r="1398" spans="1:9" s="93" customFormat="1" ht="12.75" customHeight="1">
      <c r="A1398" s="367">
        <v>1390</v>
      </c>
      <c r="B1398" s="512" t="s">
        <v>678</v>
      </c>
      <c r="C1398" s="512" t="s">
        <v>4309</v>
      </c>
      <c r="D1398" s="516" t="s">
        <v>4310</v>
      </c>
      <c r="E1398" s="513" t="s">
        <v>2350</v>
      </c>
      <c r="F1398" s="367" t="s">
        <v>2351</v>
      </c>
      <c r="G1398" s="514">
        <v>50</v>
      </c>
      <c r="H1398" s="514">
        <v>50</v>
      </c>
      <c r="I1398" s="515">
        <v>10</v>
      </c>
    </row>
    <row r="1399" spans="1:9" s="93" customFormat="1" ht="12.75" customHeight="1">
      <c r="A1399" s="367">
        <v>1391</v>
      </c>
      <c r="B1399" s="512" t="s">
        <v>4311</v>
      </c>
      <c r="C1399" s="512" t="s">
        <v>4312</v>
      </c>
      <c r="D1399" s="516">
        <v>19001104417</v>
      </c>
      <c r="E1399" s="513" t="s">
        <v>2350</v>
      </c>
      <c r="F1399" s="367" t="s">
        <v>2351</v>
      </c>
      <c r="G1399" s="514">
        <v>50</v>
      </c>
      <c r="H1399" s="514">
        <v>50</v>
      </c>
      <c r="I1399" s="515">
        <v>10</v>
      </c>
    </row>
    <row r="1400" spans="1:9" s="93" customFormat="1" ht="12.75" customHeight="1">
      <c r="A1400" s="367">
        <v>1392</v>
      </c>
      <c r="B1400" s="512" t="s">
        <v>513</v>
      </c>
      <c r="C1400" s="512" t="s">
        <v>4313</v>
      </c>
      <c r="D1400" s="516" t="s">
        <v>4314</v>
      </c>
      <c r="E1400" s="513" t="s">
        <v>2350</v>
      </c>
      <c r="F1400" s="367" t="s">
        <v>2351</v>
      </c>
      <c r="G1400" s="514">
        <v>100</v>
      </c>
      <c r="H1400" s="514">
        <v>100</v>
      </c>
      <c r="I1400" s="515">
        <v>20</v>
      </c>
    </row>
    <row r="1401" spans="1:9" s="93" customFormat="1" ht="12.75" customHeight="1">
      <c r="A1401" s="367">
        <v>1393</v>
      </c>
      <c r="B1401" s="512" t="s">
        <v>4315</v>
      </c>
      <c r="C1401" s="512" t="s">
        <v>2942</v>
      </c>
      <c r="D1401" s="516" t="s">
        <v>4316</v>
      </c>
      <c r="E1401" s="513" t="s">
        <v>2350</v>
      </c>
      <c r="F1401" s="367" t="s">
        <v>2351</v>
      </c>
      <c r="G1401" s="514">
        <v>100</v>
      </c>
      <c r="H1401" s="514">
        <v>100</v>
      </c>
      <c r="I1401" s="515">
        <v>20</v>
      </c>
    </row>
    <row r="1402" spans="1:9" s="93" customFormat="1" ht="12.75" customHeight="1">
      <c r="A1402" s="367">
        <v>1394</v>
      </c>
      <c r="B1402" s="512" t="s">
        <v>2511</v>
      </c>
      <c r="C1402" s="512" t="s">
        <v>2510</v>
      </c>
      <c r="D1402" s="516" t="s">
        <v>4317</v>
      </c>
      <c r="E1402" s="513" t="s">
        <v>2350</v>
      </c>
      <c r="F1402" s="367" t="s">
        <v>2351</v>
      </c>
      <c r="G1402" s="514">
        <v>100</v>
      </c>
      <c r="H1402" s="514">
        <v>100</v>
      </c>
      <c r="I1402" s="515">
        <v>20</v>
      </c>
    </row>
    <row r="1403" spans="1:9" s="93" customFormat="1" ht="12.75" customHeight="1">
      <c r="A1403" s="367">
        <v>1395</v>
      </c>
      <c r="B1403" s="512" t="s">
        <v>2791</v>
      </c>
      <c r="C1403" s="512" t="s">
        <v>3838</v>
      </c>
      <c r="D1403" s="516" t="s">
        <v>4318</v>
      </c>
      <c r="E1403" s="513" t="s">
        <v>2350</v>
      </c>
      <c r="F1403" s="367" t="s">
        <v>2351</v>
      </c>
      <c r="G1403" s="514">
        <v>100</v>
      </c>
      <c r="H1403" s="514">
        <v>100</v>
      </c>
      <c r="I1403" s="515">
        <v>20</v>
      </c>
    </row>
    <row r="1404" spans="1:9" s="93" customFormat="1" ht="12.75" customHeight="1">
      <c r="A1404" s="367">
        <v>1396</v>
      </c>
      <c r="B1404" s="512" t="s">
        <v>2520</v>
      </c>
      <c r="C1404" s="512" t="s">
        <v>4319</v>
      </c>
      <c r="D1404" s="516" t="s">
        <v>4320</v>
      </c>
      <c r="E1404" s="513" t="s">
        <v>2350</v>
      </c>
      <c r="F1404" s="367" t="s">
        <v>2351</v>
      </c>
      <c r="G1404" s="514">
        <v>100</v>
      </c>
      <c r="H1404" s="514">
        <v>100</v>
      </c>
      <c r="I1404" s="515">
        <v>20</v>
      </c>
    </row>
    <row r="1405" spans="1:9" s="93" customFormat="1" ht="12.75" customHeight="1">
      <c r="A1405" s="367">
        <v>1397</v>
      </c>
      <c r="B1405" s="512" t="s">
        <v>2469</v>
      </c>
      <c r="C1405" s="512" t="s">
        <v>4321</v>
      </c>
      <c r="D1405" s="516" t="s">
        <v>4322</v>
      </c>
      <c r="E1405" s="513" t="s">
        <v>2350</v>
      </c>
      <c r="F1405" s="367" t="s">
        <v>2351</v>
      </c>
      <c r="G1405" s="514">
        <v>100</v>
      </c>
      <c r="H1405" s="514">
        <v>100</v>
      </c>
      <c r="I1405" s="515">
        <v>20</v>
      </c>
    </row>
    <row r="1406" spans="1:9" s="93" customFormat="1" ht="12.75" customHeight="1">
      <c r="A1406" s="367">
        <v>1398</v>
      </c>
      <c r="B1406" s="512" t="s">
        <v>2630</v>
      </c>
      <c r="C1406" s="512" t="s">
        <v>4323</v>
      </c>
      <c r="D1406" s="516">
        <v>19450004041</v>
      </c>
      <c r="E1406" s="513" t="s">
        <v>2350</v>
      </c>
      <c r="F1406" s="367" t="s">
        <v>2351</v>
      </c>
      <c r="G1406" s="514">
        <v>150</v>
      </c>
      <c r="H1406" s="514">
        <v>150</v>
      </c>
      <c r="I1406" s="515">
        <v>30</v>
      </c>
    </row>
    <row r="1407" spans="1:9" s="93" customFormat="1" ht="12.75" customHeight="1">
      <c r="A1407" s="367">
        <v>1399</v>
      </c>
      <c r="B1407" s="379" t="s">
        <v>2511</v>
      </c>
      <c r="C1407" s="379" t="s">
        <v>3754</v>
      </c>
      <c r="D1407" s="517" t="s">
        <v>4324</v>
      </c>
      <c r="E1407" s="513" t="s">
        <v>2350</v>
      </c>
      <c r="F1407" s="367" t="s">
        <v>2351</v>
      </c>
      <c r="G1407" s="514">
        <v>100</v>
      </c>
      <c r="H1407" s="514">
        <v>100</v>
      </c>
      <c r="I1407" s="515">
        <v>20</v>
      </c>
    </row>
    <row r="1408" spans="1:9" s="93" customFormat="1" ht="12.75" customHeight="1">
      <c r="A1408" s="367">
        <v>1400</v>
      </c>
      <c r="B1408" s="379" t="s">
        <v>837</v>
      </c>
      <c r="C1408" s="379" t="s">
        <v>4325</v>
      </c>
      <c r="D1408" s="517" t="s">
        <v>4326</v>
      </c>
      <c r="E1408" s="513" t="s">
        <v>2350</v>
      </c>
      <c r="F1408" s="367" t="s">
        <v>2351</v>
      </c>
      <c r="G1408" s="514">
        <v>100</v>
      </c>
      <c r="H1408" s="514">
        <v>100</v>
      </c>
      <c r="I1408" s="515">
        <v>20</v>
      </c>
    </row>
    <row r="1409" spans="1:9" s="93" customFormat="1" ht="12.75" customHeight="1">
      <c r="A1409" s="367">
        <v>1401</v>
      </c>
      <c r="B1409" s="379" t="s">
        <v>2461</v>
      </c>
      <c r="C1409" s="379" t="s">
        <v>4327</v>
      </c>
      <c r="D1409" s="517" t="s">
        <v>4328</v>
      </c>
      <c r="E1409" s="513" t="s">
        <v>2350</v>
      </c>
      <c r="F1409" s="367" t="s">
        <v>2351</v>
      </c>
      <c r="G1409" s="514">
        <v>100</v>
      </c>
      <c r="H1409" s="514">
        <v>100</v>
      </c>
      <c r="I1409" s="515">
        <v>20</v>
      </c>
    </row>
    <row r="1410" spans="1:9" s="93" customFormat="1" ht="12.75" customHeight="1">
      <c r="A1410" s="367">
        <v>1402</v>
      </c>
      <c r="B1410" s="379" t="s">
        <v>3449</v>
      </c>
      <c r="C1410" s="379" t="s">
        <v>4329</v>
      </c>
      <c r="D1410" s="517" t="s">
        <v>4330</v>
      </c>
      <c r="E1410" s="513" t="s">
        <v>2350</v>
      </c>
      <c r="F1410" s="367" t="s">
        <v>2351</v>
      </c>
      <c r="G1410" s="514">
        <v>100</v>
      </c>
      <c r="H1410" s="514">
        <v>100</v>
      </c>
      <c r="I1410" s="515">
        <v>20</v>
      </c>
    </row>
    <row r="1411" spans="1:9" s="93" customFormat="1" ht="12.75" customHeight="1">
      <c r="A1411" s="367">
        <v>1403</v>
      </c>
      <c r="B1411" s="379" t="s">
        <v>2976</v>
      </c>
      <c r="C1411" s="379" t="s">
        <v>4331</v>
      </c>
      <c r="D1411" s="517" t="s">
        <v>4332</v>
      </c>
      <c r="E1411" s="513" t="s">
        <v>2350</v>
      </c>
      <c r="F1411" s="367" t="s">
        <v>2351</v>
      </c>
      <c r="G1411" s="514">
        <v>100</v>
      </c>
      <c r="H1411" s="514">
        <v>100</v>
      </c>
      <c r="I1411" s="515">
        <v>20</v>
      </c>
    </row>
    <row r="1412" spans="1:9" s="93" customFormat="1" ht="12.75" customHeight="1">
      <c r="A1412" s="367">
        <v>1404</v>
      </c>
      <c r="B1412" s="379" t="s">
        <v>4257</v>
      </c>
      <c r="C1412" s="379" t="s">
        <v>4333</v>
      </c>
      <c r="D1412" s="517" t="s">
        <v>4334</v>
      </c>
      <c r="E1412" s="513" t="s">
        <v>2350</v>
      </c>
      <c r="F1412" s="367" t="s">
        <v>2351</v>
      </c>
      <c r="G1412" s="514">
        <v>100</v>
      </c>
      <c r="H1412" s="514">
        <v>100</v>
      </c>
      <c r="I1412" s="515">
        <v>20</v>
      </c>
    </row>
    <row r="1413" spans="1:9" s="93" customFormat="1" ht="12.75" customHeight="1">
      <c r="A1413" s="367">
        <v>1405</v>
      </c>
      <c r="B1413" s="379" t="s">
        <v>3047</v>
      </c>
      <c r="C1413" s="379" t="s">
        <v>2567</v>
      </c>
      <c r="D1413" s="517" t="s">
        <v>4335</v>
      </c>
      <c r="E1413" s="513" t="s">
        <v>2350</v>
      </c>
      <c r="F1413" s="367" t="s">
        <v>2351</v>
      </c>
      <c r="G1413" s="514">
        <v>100</v>
      </c>
      <c r="H1413" s="514">
        <v>100</v>
      </c>
      <c r="I1413" s="515">
        <v>20</v>
      </c>
    </row>
    <row r="1414" spans="1:9" s="93" customFormat="1" ht="12.75" customHeight="1">
      <c r="A1414" s="367">
        <v>1406</v>
      </c>
      <c r="B1414" s="379" t="s">
        <v>4336</v>
      </c>
      <c r="C1414" s="379" t="s">
        <v>2735</v>
      </c>
      <c r="D1414" s="517" t="s">
        <v>4337</v>
      </c>
      <c r="E1414" s="513" t="s">
        <v>2350</v>
      </c>
      <c r="F1414" s="367" t="s">
        <v>2351</v>
      </c>
      <c r="G1414" s="514">
        <v>100</v>
      </c>
      <c r="H1414" s="514">
        <v>100</v>
      </c>
      <c r="I1414" s="515">
        <v>20</v>
      </c>
    </row>
    <row r="1415" spans="1:9" s="93" customFormat="1" ht="12.75" customHeight="1">
      <c r="A1415" s="367">
        <v>1407</v>
      </c>
      <c r="B1415" s="379" t="s">
        <v>4338</v>
      </c>
      <c r="C1415" s="379" t="s">
        <v>4339</v>
      </c>
      <c r="D1415" s="517" t="s">
        <v>4340</v>
      </c>
      <c r="E1415" s="513" t="s">
        <v>2350</v>
      </c>
      <c r="F1415" s="367" t="s">
        <v>2351</v>
      </c>
      <c r="G1415" s="514">
        <v>100</v>
      </c>
      <c r="H1415" s="514">
        <v>100</v>
      </c>
      <c r="I1415" s="515">
        <v>20</v>
      </c>
    </row>
    <row r="1416" spans="1:9" s="93" customFormat="1" ht="12.75" customHeight="1">
      <c r="A1416" s="367">
        <v>1408</v>
      </c>
      <c r="B1416" s="379" t="s">
        <v>4035</v>
      </c>
      <c r="C1416" s="379" t="s">
        <v>3335</v>
      </c>
      <c r="D1416" s="517" t="s">
        <v>4341</v>
      </c>
      <c r="E1416" s="513" t="s">
        <v>2350</v>
      </c>
      <c r="F1416" s="367" t="s">
        <v>2351</v>
      </c>
      <c r="G1416" s="514">
        <v>100</v>
      </c>
      <c r="H1416" s="514">
        <v>100</v>
      </c>
      <c r="I1416" s="515">
        <v>20</v>
      </c>
    </row>
    <row r="1417" spans="1:9" s="93" customFormat="1" ht="12.75" customHeight="1">
      <c r="A1417" s="367">
        <v>1409</v>
      </c>
      <c r="B1417" s="379" t="s">
        <v>2538</v>
      </c>
      <c r="C1417" s="379" t="s">
        <v>4342</v>
      </c>
      <c r="D1417" s="517" t="s">
        <v>4343</v>
      </c>
      <c r="E1417" s="513" t="s">
        <v>2350</v>
      </c>
      <c r="F1417" s="367" t="s">
        <v>2351</v>
      </c>
      <c r="G1417" s="514">
        <v>100</v>
      </c>
      <c r="H1417" s="514">
        <v>100</v>
      </c>
      <c r="I1417" s="515">
        <v>20</v>
      </c>
    </row>
    <row r="1418" spans="1:9" s="93" customFormat="1" ht="12.75" customHeight="1">
      <c r="A1418" s="367">
        <v>1410</v>
      </c>
      <c r="B1418" s="379" t="s">
        <v>2630</v>
      </c>
      <c r="C1418" s="379" t="s">
        <v>4344</v>
      </c>
      <c r="D1418" s="517" t="s">
        <v>4345</v>
      </c>
      <c r="E1418" s="513" t="s">
        <v>2350</v>
      </c>
      <c r="F1418" s="367" t="s">
        <v>2351</v>
      </c>
      <c r="G1418" s="514">
        <v>100</v>
      </c>
      <c r="H1418" s="514">
        <v>100</v>
      </c>
      <c r="I1418" s="515">
        <v>20</v>
      </c>
    </row>
    <row r="1419" spans="1:9" s="93" customFormat="1" ht="12.75" customHeight="1">
      <c r="A1419" s="367">
        <v>1411</v>
      </c>
      <c r="B1419" s="379" t="s">
        <v>843</v>
      </c>
      <c r="C1419" s="379" t="s">
        <v>4346</v>
      </c>
      <c r="D1419" s="517" t="s">
        <v>4347</v>
      </c>
      <c r="E1419" s="513" t="s">
        <v>2350</v>
      </c>
      <c r="F1419" s="367" t="s">
        <v>2351</v>
      </c>
      <c r="G1419" s="514">
        <v>100</v>
      </c>
      <c r="H1419" s="514">
        <v>100</v>
      </c>
      <c r="I1419" s="515">
        <v>20</v>
      </c>
    </row>
    <row r="1420" spans="1:9" s="93" customFormat="1" ht="12.75" customHeight="1">
      <c r="A1420" s="367">
        <v>1412</v>
      </c>
      <c r="B1420" s="379" t="s">
        <v>837</v>
      </c>
      <c r="C1420" s="379" t="s">
        <v>3920</v>
      </c>
      <c r="D1420" s="517" t="s">
        <v>4348</v>
      </c>
      <c r="E1420" s="513" t="s">
        <v>2350</v>
      </c>
      <c r="F1420" s="367" t="s">
        <v>2351</v>
      </c>
      <c r="G1420" s="514">
        <v>100</v>
      </c>
      <c r="H1420" s="514">
        <v>100</v>
      </c>
      <c r="I1420" s="515">
        <v>20</v>
      </c>
    </row>
    <row r="1421" spans="1:9" s="93" customFormat="1" ht="12.75" customHeight="1">
      <c r="A1421" s="367">
        <v>1413</v>
      </c>
      <c r="B1421" s="379" t="s">
        <v>676</v>
      </c>
      <c r="C1421" s="379" t="s">
        <v>2567</v>
      </c>
      <c r="D1421" s="517" t="s">
        <v>4349</v>
      </c>
      <c r="E1421" s="513" t="s">
        <v>2350</v>
      </c>
      <c r="F1421" s="367" t="s">
        <v>2351</v>
      </c>
      <c r="G1421" s="514">
        <v>100</v>
      </c>
      <c r="H1421" s="514">
        <v>100</v>
      </c>
      <c r="I1421" s="515">
        <v>20</v>
      </c>
    </row>
    <row r="1422" spans="1:9" s="93" customFormat="1" ht="12.75" customHeight="1">
      <c r="A1422" s="367">
        <v>1414</v>
      </c>
      <c r="B1422" s="379" t="s">
        <v>3917</v>
      </c>
      <c r="C1422" s="379" t="s">
        <v>4350</v>
      </c>
      <c r="D1422" s="517" t="s">
        <v>4351</v>
      </c>
      <c r="E1422" s="513" t="s">
        <v>2350</v>
      </c>
      <c r="F1422" s="367" t="s">
        <v>2351</v>
      </c>
      <c r="G1422" s="514">
        <v>100</v>
      </c>
      <c r="H1422" s="514">
        <v>100</v>
      </c>
      <c r="I1422" s="515">
        <v>20</v>
      </c>
    </row>
    <row r="1423" spans="1:9" s="93" customFormat="1" ht="12.75" customHeight="1">
      <c r="A1423" s="367">
        <v>1415</v>
      </c>
      <c r="B1423" s="379" t="s">
        <v>513</v>
      </c>
      <c r="C1423" s="379" t="s">
        <v>4352</v>
      </c>
      <c r="D1423" s="517" t="s">
        <v>4353</v>
      </c>
      <c r="E1423" s="513" t="s">
        <v>2350</v>
      </c>
      <c r="F1423" s="367" t="s">
        <v>2351</v>
      </c>
      <c r="G1423" s="514">
        <v>100</v>
      </c>
      <c r="H1423" s="514">
        <v>100</v>
      </c>
      <c r="I1423" s="515">
        <v>20</v>
      </c>
    </row>
    <row r="1424" spans="1:9" s="93" customFormat="1" ht="12.75" customHeight="1">
      <c r="A1424" s="367">
        <v>1416</v>
      </c>
      <c r="B1424" s="379" t="s">
        <v>2654</v>
      </c>
      <c r="C1424" s="379" t="s">
        <v>3537</v>
      </c>
      <c r="D1424" s="517" t="s">
        <v>4354</v>
      </c>
      <c r="E1424" s="513" t="s">
        <v>2350</v>
      </c>
      <c r="F1424" s="367" t="s">
        <v>2351</v>
      </c>
      <c r="G1424" s="514">
        <v>100</v>
      </c>
      <c r="H1424" s="514">
        <v>100</v>
      </c>
      <c r="I1424" s="515">
        <v>20</v>
      </c>
    </row>
    <row r="1425" spans="1:9" s="93" customFormat="1" ht="12.75" customHeight="1">
      <c r="A1425" s="367">
        <v>1417</v>
      </c>
      <c r="B1425" s="379" t="s">
        <v>2669</v>
      </c>
      <c r="C1425" s="379" t="s">
        <v>4271</v>
      </c>
      <c r="D1425" s="517" t="s">
        <v>4355</v>
      </c>
      <c r="E1425" s="513" t="s">
        <v>2350</v>
      </c>
      <c r="F1425" s="367" t="s">
        <v>2351</v>
      </c>
      <c r="G1425" s="514">
        <v>100</v>
      </c>
      <c r="H1425" s="514">
        <v>100</v>
      </c>
      <c r="I1425" s="515">
        <v>20</v>
      </c>
    </row>
    <row r="1426" spans="1:9" s="93" customFormat="1" ht="12.75" customHeight="1">
      <c r="A1426" s="367">
        <v>1418</v>
      </c>
      <c r="B1426" s="379" t="s">
        <v>671</v>
      </c>
      <c r="C1426" s="379" t="s">
        <v>4356</v>
      </c>
      <c r="D1426" s="517" t="s">
        <v>4357</v>
      </c>
      <c r="E1426" s="513" t="s">
        <v>2350</v>
      </c>
      <c r="F1426" s="367" t="s">
        <v>2351</v>
      </c>
      <c r="G1426" s="514">
        <v>100</v>
      </c>
      <c r="H1426" s="514">
        <v>100</v>
      </c>
      <c r="I1426" s="515">
        <v>20</v>
      </c>
    </row>
    <row r="1427" spans="1:9" s="93" customFormat="1" ht="12.75" customHeight="1">
      <c r="A1427" s="367">
        <v>1419</v>
      </c>
      <c r="B1427" s="379" t="s">
        <v>2903</v>
      </c>
      <c r="C1427" s="379" t="s">
        <v>2562</v>
      </c>
      <c r="D1427" s="517" t="s">
        <v>4358</v>
      </c>
      <c r="E1427" s="513" t="s">
        <v>2350</v>
      </c>
      <c r="F1427" s="367" t="s">
        <v>2351</v>
      </c>
      <c r="G1427" s="514">
        <v>100</v>
      </c>
      <c r="H1427" s="514">
        <v>100</v>
      </c>
      <c r="I1427" s="515">
        <v>20</v>
      </c>
    </row>
    <row r="1428" spans="1:9" s="93" customFormat="1" ht="12.75" customHeight="1">
      <c r="A1428" s="367">
        <v>1420</v>
      </c>
      <c r="B1428" s="379" t="s">
        <v>3308</v>
      </c>
      <c r="C1428" s="379" t="s">
        <v>4359</v>
      </c>
      <c r="D1428" s="517" t="s">
        <v>4360</v>
      </c>
      <c r="E1428" s="513" t="s">
        <v>2350</v>
      </c>
      <c r="F1428" s="367" t="s">
        <v>2351</v>
      </c>
      <c r="G1428" s="514">
        <v>100</v>
      </c>
      <c r="H1428" s="514">
        <v>100</v>
      </c>
      <c r="I1428" s="515">
        <v>20</v>
      </c>
    </row>
    <row r="1429" spans="1:9" s="93" customFormat="1" ht="12.75" customHeight="1">
      <c r="A1429" s="367">
        <v>1421</v>
      </c>
      <c r="B1429" s="379" t="s">
        <v>513</v>
      </c>
      <c r="C1429" s="379" t="s">
        <v>4361</v>
      </c>
      <c r="D1429" s="517" t="s">
        <v>4362</v>
      </c>
      <c r="E1429" s="513" t="s">
        <v>2350</v>
      </c>
      <c r="F1429" s="367" t="s">
        <v>2351</v>
      </c>
      <c r="G1429" s="514">
        <v>100</v>
      </c>
      <c r="H1429" s="514">
        <v>100</v>
      </c>
      <c r="I1429" s="515">
        <v>20</v>
      </c>
    </row>
    <row r="1430" spans="1:9" s="93" customFormat="1" ht="12.75" customHeight="1">
      <c r="A1430" s="367">
        <v>1422</v>
      </c>
      <c r="B1430" s="379" t="s">
        <v>2526</v>
      </c>
      <c r="C1430" s="379" t="s">
        <v>3124</v>
      </c>
      <c r="D1430" s="517" t="s">
        <v>4363</v>
      </c>
      <c r="E1430" s="513" t="s">
        <v>2350</v>
      </c>
      <c r="F1430" s="367" t="s">
        <v>2351</v>
      </c>
      <c r="G1430" s="514">
        <v>100</v>
      </c>
      <c r="H1430" s="514">
        <v>100</v>
      </c>
      <c r="I1430" s="515">
        <v>20</v>
      </c>
    </row>
    <row r="1431" spans="1:9" s="93" customFormat="1" ht="12.75" customHeight="1">
      <c r="A1431" s="367">
        <v>1423</v>
      </c>
      <c r="B1431" s="379" t="s">
        <v>2589</v>
      </c>
      <c r="C1431" s="379" t="s">
        <v>4364</v>
      </c>
      <c r="D1431" s="517" t="s">
        <v>4365</v>
      </c>
      <c r="E1431" s="513" t="s">
        <v>2350</v>
      </c>
      <c r="F1431" s="367" t="s">
        <v>2351</v>
      </c>
      <c r="G1431" s="514">
        <v>100</v>
      </c>
      <c r="H1431" s="514">
        <v>100</v>
      </c>
      <c r="I1431" s="515">
        <v>20</v>
      </c>
    </row>
    <row r="1432" spans="1:9" s="93" customFormat="1" ht="12.75" customHeight="1">
      <c r="A1432" s="367">
        <v>1424</v>
      </c>
      <c r="B1432" s="379" t="s">
        <v>2469</v>
      </c>
      <c r="C1432" s="379" t="s">
        <v>4366</v>
      </c>
      <c r="D1432" s="517" t="s">
        <v>4367</v>
      </c>
      <c r="E1432" s="513" t="s">
        <v>2350</v>
      </c>
      <c r="F1432" s="367" t="s">
        <v>2351</v>
      </c>
      <c r="G1432" s="514">
        <v>100</v>
      </c>
      <c r="H1432" s="514">
        <v>100</v>
      </c>
      <c r="I1432" s="515">
        <v>20</v>
      </c>
    </row>
    <row r="1433" spans="1:9" s="93" customFormat="1" ht="12.75" customHeight="1">
      <c r="A1433" s="367">
        <v>1425</v>
      </c>
      <c r="B1433" s="379" t="s">
        <v>843</v>
      </c>
      <c r="C1433" s="379" t="s">
        <v>4368</v>
      </c>
      <c r="D1433" s="517" t="s">
        <v>4369</v>
      </c>
      <c r="E1433" s="513" t="s">
        <v>2350</v>
      </c>
      <c r="F1433" s="367" t="s">
        <v>2351</v>
      </c>
      <c r="G1433" s="514">
        <v>100</v>
      </c>
      <c r="H1433" s="514">
        <v>100</v>
      </c>
      <c r="I1433" s="515">
        <v>20</v>
      </c>
    </row>
    <row r="1434" spans="1:9" s="93" customFormat="1" ht="12.75" customHeight="1">
      <c r="A1434" s="367">
        <v>1426</v>
      </c>
      <c r="B1434" s="379" t="s">
        <v>2807</v>
      </c>
      <c r="C1434" s="379" t="s">
        <v>4370</v>
      </c>
      <c r="D1434" s="517" t="s">
        <v>4371</v>
      </c>
      <c r="E1434" s="513" t="s">
        <v>2350</v>
      </c>
      <c r="F1434" s="367" t="s">
        <v>2351</v>
      </c>
      <c r="G1434" s="514">
        <v>100</v>
      </c>
      <c r="H1434" s="514">
        <v>100</v>
      </c>
      <c r="I1434" s="515">
        <v>20</v>
      </c>
    </row>
    <row r="1435" spans="1:9" s="93" customFormat="1" ht="12.75" customHeight="1">
      <c r="A1435" s="367">
        <v>1427</v>
      </c>
      <c r="B1435" s="379" t="s">
        <v>2405</v>
      </c>
      <c r="C1435" s="379" t="s">
        <v>4364</v>
      </c>
      <c r="D1435" s="517" t="s">
        <v>4372</v>
      </c>
      <c r="E1435" s="513" t="s">
        <v>2350</v>
      </c>
      <c r="F1435" s="367" t="s">
        <v>2351</v>
      </c>
      <c r="G1435" s="514">
        <v>100</v>
      </c>
      <c r="H1435" s="514">
        <v>100</v>
      </c>
      <c r="I1435" s="515">
        <v>20</v>
      </c>
    </row>
    <row r="1436" spans="1:9" s="93" customFormat="1" ht="12.75" customHeight="1">
      <c r="A1436" s="367">
        <v>1428</v>
      </c>
      <c r="B1436" s="379" t="s">
        <v>2589</v>
      </c>
      <c r="C1436" s="379" t="s">
        <v>4373</v>
      </c>
      <c r="D1436" s="517" t="s">
        <v>4374</v>
      </c>
      <c r="E1436" s="513" t="s">
        <v>2350</v>
      </c>
      <c r="F1436" s="367" t="s">
        <v>2351</v>
      </c>
      <c r="G1436" s="514">
        <v>100</v>
      </c>
      <c r="H1436" s="514">
        <v>100</v>
      </c>
      <c r="I1436" s="515">
        <v>20</v>
      </c>
    </row>
    <row r="1437" spans="1:9" s="93" customFormat="1" ht="12.75" customHeight="1">
      <c r="A1437" s="367">
        <v>1429</v>
      </c>
      <c r="B1437" s="379" t="s">
        <v>676</v>
      </c>
      <c r="C1437" s="379" t="s">
        <v>862</v>
      </c>
      <c r="D1437" s="517" t="s">
        <v>4375</v>
      </c>
      <c r="E1437" s="513" t="s">
        <v>2350</v>
      </c>
      <c r="F1437" s="367" t="s">
        <v>2351</v>
      </c>
      <c r="G1437" s="514">
        <v>100</v>
      </c>
      <c r="H1437" s="514">
        <v>100</v>
      </c>
      <c r="I1437" s="515">
        <v>20</v>
      </c>
    </row>
    <row r="1438" spans="1:9" s="93" customFormat="1" ht="12.75" customHeight="1">
      <c r="A1438" s="367">
        <v>1430</v>
      </c>
      <c r="B1438" s="379" t="s">
        <v>3891</v>
      </c>
      <c r="C1438" s="379" t="s">
        <v>2564</v>
      </c>
      <c r="D1438" s="517" t="s">
        <v>4376</v>
      </c>
      <c r="E1438" s="513" t="s">
        <v>2350</v>
      </c>
      <c r="F1438" s="367" t="s">
        <v>2351</v>
      </c>
      <c r="G1438" s="514">
        <v>100</v>
      </c>
      <c r="H1438" s="514">
        <v>100</v>
      </c>
      <c r="I1438" s="515">
        <v>20</v>
      </c>
    </row>
    <row r="1439" spans="1:9" s="93" customFormat="1" ht="12.75" customHeight="1">
      <c r="A1439" s="367">
        <v>1431</v>
      </c>
      <c r="B1439" s="379" t="s">
        <v>2395</v>
      </c>
      <c r="C1439" s="379" t="s">
        <v>4377</v>
      </c>
      <c r="D1439" s="517" t="s">
        <v>4378</v>
      </c>
      <c r="E1439" s="513" t="s">
        <v>2350</v>
      </c>
      <c r="F1439" s="367" t="s">
        <v>2351</v>
      </c>
      <c r="G1439" s="514">
        <v>100</v>
      </c>
      <c r="H1439" s="514">
        <v>100</v>
      </c>
      <c r="I1439" s="515">
        <v>20</v>
      </c>
    </row>
    <row r="1440" spans="1:9" s="93" customFormat="1" ht="12.75" customHeight="1">
      <c r="A1440" s="367">
        <v>1432</v>
      </c>
      <c r="B1440" s="379" t="s">
        <v>2493</v>
      </c>
      <c r="C1440" s="379" t="s">
        <v>4379</v>
      </c>
      <c r="D1440" s="517" t="s">
        <v>4380</v>
      </c>
      <c r="E1440" s="513" t="s">
        <v>2350</v>
      </c>
      <c r="F1440" s="367" t="s">
        <v>2351</v>
      </c>
      <c r="G1440" s="514">
        <v>100</v>
      </c>
      <c r="H1440" s="514">
        <v>100</v>
      </c>
      <c r="I1440" s="515">
        <v>20</v>
      </c>
    </row>
    <row r="1441" spans="1:9" s="93" customFormat="1" ht="12.75" customHeight="1">
      <c r="A1441" s="367">
        <v>1433</v>
      </c>
      <c r="B1441" s="379" t="s">
        <v>678</v>
      </c>
      <c r="C1441" s="379" t="s">
        <v>4361</v>
      </c>
      <c r="D1441" s="517" t="s">
        <v>4381</v>
      </c>
      <c r="E1441" s="513" t="s">
        <v>2350</v>
      </c>
      <c r="F1441" s="367" t="s">
        <v>2351</v>
      </c>
      <c r="G1441" s="514">
        <v>100</v>
      </c>
      <c r="H1441" s="514">
        <v>100</v>
      </c>
      <c r="I1441" s="515">
        <v>20</v>
      </c>
    </row>
    <row r="1442" spans="1:9" s="93" customFormat="1" ht="12.75" customHeight="1">
      <c r="A1442" s="367">
        <v>1434</v>
      </c>
      <c r="B1442" s="379" t="s">
        <v>3707</v>
      </c>
      <c r="C1442" s="379" t="s">
        <v>4382</v>
      </c>
      <c r="D1442" s="517" t="s">
        <v>4383</v>
      </c>
      <c r="E1442" s="513" t="s">
        <v>2350</v>
      </c>
      <c r="F1442" s="367" t="s">
        <v>2351</v>
      </c>
      <c r="G1442" s="514">
        <v>100</v>
      </c>
      <c r="H1442" s="514">
        <v>100</v>
      </c>
      <c r="I1442" s="515">
        <v>20</v>
      </c>
    </row>
    <row r="1443" spans="1:9" s="93" customFormat="1" ht="12.75" customHeight="1">
      <c r="A1443" s="367">
        <v>1435</v>
      </c>
      <c r="B1443" s="379" t="s">
        <v>3252</v>
      </c>
      <c r="C1443" s="379" t="s">
        <v>3537</v>
      </c>
      <c r="D1443" s="517" t="s">
        <v>4384</v>
      </c>
      <c r="E1443" s="513" t="s">
        <v>2350</v>
      </c>
      <c r="F1443" s="367" t="s">
        <v>2351</v>
      </c>
      <c r="G1443" s="514">
        <v>100</v>
      </c>
      <c r="H1443" s="514">
        <v>100</v>
      </c>
      <c r="I1443" s="515">
        <v>20</v>
      </c>
    </row>
    <row r="1444" spans="1:9" s="93" customFormat="1" ht="12.75" customHeight="1">
      <c r="A1444" s="367">
        <v>1436</v>
      </c>
      <c r="B1444" s="379" t="s">
        <v>4385</v>
      </c>
      <c r="C1444" s="379" t="s">
        <v>3537</v>
      </c>
      <c r="D1444" s="517" t="s">
        <v>4386</v>
      </c>
      <c r="E1444" s="513" t="s">
        <v>2350</v>
      </c>
      <c r="F1444" s="367" t="s">
        <v>2351</v>
      </c>
      <c r="G1444" s="514">
        <v>100</v>
      </c>
      <c r="H1444" s="514">
        <v>100</v>
      </c>
      <c r="I1444" s="515">
        <v>20</v>
      </c>
    </row>
    <row r="1445" spans="1:9" s="93" customFormat="1" ht="12.75" customHeight="1">
      <c r="A1445" s="367">
        <v>1437</v>
      </c>
      <c r="B1445" s="379" t="s">
        <v>843</v>
      </c>
      <c r="C1445" s="379" t="s">
        <v>4387</v>
      </c>
      <c r="D1445" s="517" t="s">
        <v>4388</v>
      </c>
      <c r="E1445" s="513" t="s">
        <v>2350</v>
      </c>
      <c r="F1445" s="367" t="s">
        <v>2351</v>
      </c>
      <c r="G1445" s="514">
        <v>100</v>
      </c>
      <c r="H1445" s="514">
        <v>100</v>
      </c>
      <c r="I1445" s="515">
        <v>20</v>
      </c>
    </row>
    <row r="1446" spans="1:9" s="93" customFormat="1" ht="12.75" customHeight="1">
      <c r="A1446" s="367">
        <v>1438</v>
      </c>
      <c r="B1446" s="379" t="s">
        <v>4389</v>
      </c>
      <c r="C1446" s="379" t="s">
        <v>4036</v>
      </c>
      <c r="D1446" s="517" t="s">
        <v>4390</v>
      </c>
      <c r="E1446" s="513" t="s">
        <v>2350</v>
      </c>
      <c r="F1446" s="367" t="s">
        <v>2351</v>
      </c>
      <c r="G1446" s="514">
        <v>100</v>
      </c>
      <c r="H1446" s="514">
        <v>100</v>
      </c>
      <c r="I1446" s="515">
        <v>20</v>
      </c>
    </row>
    <row r="1447" spans="1:9" s="93" customFormat="1" ht="12.75" customHeight="1">
      <c r="A1447" s="367">
        <v>1439</v>
      </c>
      <c r="B1447" s="379" t="s">
        <v>2636</v>
      </c>
      <c r="C1447" s="379" t="s">
        <v>4270</v>
      </c>
      <c r="D1447" s="517" t="s">
        <v>4391</v>
      </c>
      <c r="E1447" s="513" t="s">
        <v>2350</v>
      </c>
      <c r="F1447" s="367" t="s">
        <v>2351</v>
      </c>
      <c r="G1447" s="514">
        <v>100</v>
      </c>
      <c r="H1447" s="514">
        <v>100</v>
      </c>
      <c r="I1447" s="515">
        <v>20</v>
      </c>
    </row>
    <row r="1448" spans="1:9" s="93" customFormat="1" ht="12.75" customHeight="1">
      <c r="A1448" s="367">
        <v>1440</v>
      </c>
      <c r="B1448" s="379" t="s">
        <v>2355</v>
      </c>
      <c r="C1448" s="379" t="s">
        <v>4392</v>
      </c>
      <c r="D1448" s="517" t="s">
        <v>4393</v>
      </c>
      <c r="E1448" s="513" t="s">
        <v>2350</v>
      </c>
      <c r="F1448" s="367" t="s">
        <v>2351</v>
      </c>
      <c r="G1448" s="514">
        <v>100</v>
      </c>
      <c r="H1448" s="514">
        <v>100</v>
      </c>
      <c r="I1448" s="515">
        <v>20</v>
      </c>
    </row>
    <row r="1449" spans="1:9" s="93" customFormat="1" ht="12.75" customHeight="1">
      <c r="A1449" s="367">
        <v>1441</v>
      </c>
      <c r="B1449" s="379" t="s">
        <v>4394</v>
      </c>
      <c r="C1449" s="379" t="s">
        <v>2568</v>
      </c>
      <c r="D1449" s="517" t="s">
        <v>4395</v>
      </c>
      <c r="E1449" s="513" t="s">
        <v>2350</v>
      </c>
      <c r="F1449" s="367" t="s">
        <v>2351</v>
      </c>
      <c r="G1449" s="514">
        <v>100</v>
      </c>
      <c r="H1449" s="514">
        <v>100</v>
      </c>
      <c r="I1449" s="515">
        <v>20</v>
      </c>
    </row>
    <row r="1450" spans="1:9" s="93" customFormat="1" ht="12.75" customHeight="1">
      <c r="A1450" s="367">
        <v>1442</v>
      </c>
      <c r="B1450" s="379" t="s">
        <v>858</v>
      </c>
      <c r="C1450" s="379" t="s">
        <v>3537</v>
      </c>
      <c r="D1450" s="517" t="s">
        <v>4396</v>
      </c>
      <c r="E1450" s="513" t="s">
        <v>2350</v>
      </c>
      <c r="F1450" s="367" t="s">
        <v>2351</v>
      </c>
      <c r="G1450" s="514">
        <v>100</v>
      </c>
      <c r="H1450" s="514">
        <v>100</v>
      </c>
      <c r="I1450" s="515">
        <v>20</v>
      </c>
    </row>
    <row r="1451" spans="1:9" s="93" customFormat="1" ht="12.75" customHeight="1">
      <c r="A1451" s="367">
        <v>1443</v>
      </c>
      <c r="B1451" s="379" t="s">
        <v>3140</v>
      </c>
      <c r="C1451" s="379" t="s">
        <v>4366</v>
      </c>
      <c r="D1451" s="517" t="s">
        <v>4397</v>
      </c>
      <c r="E1451" s="513" t="s">
        <v>2350</v>
      </c>
      <c r="F1451" s="367" t="s">
        <v>2351</v>
      </c>
      <c r="G1451" s="514">
        <v>100</v>
      </c>
      <c r="H1451" s="514">
        <v>100</v>
      </c>
      <c r="I1451" s="515">
        <v>20</v>
      </c>
    </row>
    <row r="1452" spans="1:9" s="93" customFormat="1" ht="12.75" customHeight="1">
      <c r="A1452" s="367">
        <v>1444</v>
      </c>
      <c r="B1452" s="379" t="s">
        <v>4035</v>
      </c>
      <c r="C1452" s="379" t="s">
        <v>4398</v>
      </c>
      <c r="D1452" s="517" t="s">
        <v>4399</v>
      </c>
      <c r="E1452" s="513" t="s">
        <v>2350</v>
      </c>
      <c r="F1452" s="367" t="s">
        <v>2351</v>
      </c>
      <c r="G1452" s="514">
        <v>100</v>
      </c>
      <c r="H1452" s="514">
        <v>100</v>
      </c>
      <c r="I1452" s="515">
        <v>20</v>
      </c>
    </row>
    <row r="1453" spans="1:9" s="93" customFormat="1" ht="12.75" customHeight="1">
      <c r="A1453" s="367">
        <v>1445</v>
      </c>
      <c r="B1453" s="379" t="s">
        <v>676</v>
      </c>
      <c r="C1453" s="379" t="s">
        <v>3274</v>
      </c>
      <c r="D1453" s="517" t="s">
        <v>4400</v>
      </c>
      <c r="E1453" s="513" t="s">
        <v>2350</v>
      </c>
      <c r="F1453" s="367" t="s">
        <v>2351</v>
      </c>
      <c r="G1453" s="514">
        <v>100</v>
      </c>
      <c r="H1453" s="514">
        <v>100</v>
      </c>
      <c r="I1453" s="515">
        <v>20</v>
      </c>
    </row>
    <row r="1454" spans="1:9" s="93" customFormat="1" ht="12.75" customHeight="1">
      <c r="A1454" s="367">
        <v>1446</v>
      </c>
      <c r="B1454" s="379" t="s">
        <v>2469</v>
      </c>
      <c r="C1454" s="379" t="s">
        <v>4401</v>
      </c>
      <c r="D1454" s="517" t="s">
        <v>4402</v>
      </c>
      <c r="E1454" s="513" t="s">
        <v>2350</v>
      </c>
      <c r="F1454" s="367" t="s">
        <v>2351</v>
      </c>
      <c r="G1454" s="514">
        <v>100</v>
      </c>
      <c r="H1454" s="514">
        <v>100</v>
      </c>
      <c r="I1454" s="515">
        <v>20</v>
      </c>
    </row>
    <row r="1455" spans="1:9" s="93" customFormat="1" ht="12.75" customHeight="1">
      <c r="A1455" s="367">
        <v>1447</v>
      </c>
      <c r="B1455" s="379" t="s">
        <v>2996</v>
      </c>
      <c r="C1455" s="379" t="s">
        <v>4403</v>
      </c>
      <c r="D1455" s="517" t="s">
        <v>4404</v>
      </c>
      <c r="E1455" s="513" t="s">
        <v>2350</v>
      </c>
      <c r="F1455" s="367" t="s">
        <v>2351</v>
      </c>
      <c r="G1455" s="514">
        <v>100</v>
      </c>
      <c r="H1455" s="514">
        <v>100</v>
      </c>
      <c r="I1455" s="515">
        <v>20</v>
      </c>
    </row>
    <row r="1456" spans="1:9" s="93" customFormat="1" ht="12.75" customHeight="1">
      <c r="A1456" s="367">
        <v>1448</v>
      </c>
      <c r="B1456" s="379" t="s">
        <v>4251</v>
      </c>
      <c r="C1456" s="379" t="s">
        <v>3530</v>
      </c>
      <c r="D1456" s="517" t="s">
        <v>4405</v>
      </c>
      <c r="E1456" s="513" t="s">
        <v>2350</v>
      </c>
      <c r="F1456" s="367" t="s">
        <v>2351</v>
      </c>
      <c r="G1456" s="514">
        <v>100</v>
      </c>
      <c r="H1456" s="514">
        <v>100</v>
      </c>
      <c r="I1456" s="515">
        <v>20</v>
      </c>
    </row>
    <row r="1457" spans="1:9" s="93" customFormat="1" ht="12.75" customHeight="1">
      <c r="A1457" s="367">
        <v>1449</v>
      </c>
      <c r="B1457" s="379" t="s">
        <v>3086</v>
      </c>
      <c r="C1457" s="379" t="s">
        <v>2564</v>
      </c>
      <c r="D1457" s="517" t="s">
        <v>4406</v>
      </c>
      <c r="E1457" s="513" t="s">
        <v>2350</v>
      </c>
      <c r="F1457" s="367" t="s">
        <v>2351</v>
      </c>
      <c r="G1457" s="514">
        <v>100</v>
      </c>
      <c r="H1457" s="514">
        <v>100</v>
      </c>
      <c r="I1457" s="515">
        <v>20</v>
      </c>
    </row>
    <row r="1458" spans="1:9" s="93" customFormat="1" ht="12.75" customHeight="1">
      <c r="A1458" s="367">
        <v>1450</v>
      </c>
      <c r="B1458" s="379" t="s">
        <v>2414</v>
      </c>
      <c r="C1458" s="379" t="s">
        <v>4036</v>
      </c>
      <c r="D1458" s="517" t="s">
        <v>4407</v>
      </c>
      <c r="E1458" s="513" t="s">
        <v>2350</v>
      </c>
      <c r="F1458" s="367" t="s">
        <v>2351</v>
      </c>
      <c r="G1458" s="514">
        <v>100</v>
      </c>
      <c r="H1458" s="514">
        <v>100</v>
      </c>
      <c r="I1458" s="515">
        <v>20</v>
      </c>
    </row>
    <row r="1459" spans="1:9" s="93" customFormat="1" ht="12.75" customHeight="1">
      <c r="A1459" s="367">
        <v>1451</v>
      </c>
      <c r="B1459" s="379" t="s">
        <v>2517</v>
      </c>
      <c r="C1459" s="379" t="s">
        <v>4271</v>
      </c>
      <c r="D1459" s="517" t="s">
        <v>4408</v>
      </c>
      <c r="E1459" s="513" t="s">
        <v>2350</v>
      </c>
      <c r="F1459" s="367" t="s">
        <v>2351</v>
      </c>
      <c r="G1459" s="514">
        <v>100</v>
      </c>
      <c r="H1459" s="514">
        <v>100</v>
      </c>
      <c r="I1459" s="515">
        <v>20</v>
      </c>
    </row>
    <row r="1460" spans="1:9" s="93" customFormat="1" ht="12.75" customHeight="1">
      <c r="A1460" s="367">
        <v>1452</v>
      </c>
      <c r="B1460" s="526" t="s">
        <v>2634</v>
      </c>
      <c r="C1460" s="526" t="s">
        <v>2373</v>
      </c>
      <c r="D1460" s="526">
        <v>61001067048</v>
      </c>
      <c r="E1460" s="513" t="s">
        <v>2350</v>
      </c>
      <c r="F1460" s="367" t="s">
        <v>2351</v>
      </c>
      <c r="G1460" s="514">
        <v>100</v>
      </c>
      <c r="H1460" s="514">
        <v>100</v>
      </c>
      <c r="I1460" s="515">
        <v>20</v>
      </c>
    </row>
    <row r="1461" spans="1:9" s="93" customFormat="1" ht="12.75" customHeight="1">
      <c r="A1461" s="367">
        <v>1453</v>
      </c>
      <c r="B1461" s="379" t="s">
        <v>3891</v>
      </c>
      <c r="C1461" s="379" t="s">
        <v>862</v>
      </c>
      <c r="D1461" s="379">
        <v>61009028891</v>
      </c>
      <c r="E1461" s="513" t="s">
        <v>2350</v>
      </c>
      <c r="F1461" s="367" t="s">
        <v>2351</v>
      </c>
      <c r="G1461" s="514">
        <v>100</v>
      </c>
      <c r="H1461" s="514">
        <v>100</v>
      </c>
      <c r="I1461" s="515">
        <v>20</v>
      </c>
    </row>
    <row r="1462" spans="1:9" s="93" customFormat="1" ht="12.75" customHeight="1">
      <c r="A1462" s="367">
        <v>1454</v>
      </c>
      <c r="B1462" s="512" t="s">
        <v>671</v>
      </c>
      <c r="C1462" s="512" t="s">
        <v>3650</v>
      </c>
      <c r="D1462" s="512">
        <v>54001055271</v>
      </c>
      <c r="E1462" s="513" t="s">
        <v>2350</v>
      </c>
      <c r="F1462" s="367" t="s">
        <v>2351</v>
      </c>
      <c r="G1462" s="514">
        <v>100</v>
      </c>
      <c r="H1462" s="514">
        <v>100</v>
      </c>
      <c r="I1462" s="515">
        <v>20</v>
      </c>
    </row>
    <row r="1463" spans="1:9" s="93" customFormat="1" ht="12.75" customHeight="1">
      <c r="A1463" s="367">
        <v>1455</v>
      </c>
      <c r="B1463" s="512" t="s">
        <v>674</v>
      </c>
      <c r="C1463" s="512" t="s">
        <v>4409</v>
      </c>
      <c r="D1463" s="512">
        <v>54001007743</v>
      </c>
      <c r="E1463" s="513" t="s">
        <v>2350</v>
      </c>
      <c r="F1463" s="367" t="s">
        <v>2351</v>
      </c>
      <c r="G1463" s="514">
        <v>100</v>
      </c>
      <c r="H1463" s="514">
        <v>100</v>
      </c>
      <c r="I1463" s="515">
        <v>20</v>
      </c>
    </row>
    <row r="1464" spans="1:9" s="93" customFormat="1" ht="12.75" customHeight="1">
      <c r="A1464" s="367">
        <v>1456</v>
      </c>
      <c r="B1464" s="512" t="s">
        <v>3505</v>
      </c>
      <c r="C1464" s="512" t="s">
        <v>2820</v>
      </c>
      <c r="D1464" s="512">
        <v>54001046145</v>
      </c>
      <c r="E1464" s="513" t="s">
        <v>2350</v>
      </c>
      <c r="F1464" s="367" t="s">
        <v>2351</v>
      </c>
      <c r="G1464" s="514">
        <v>100</v>
      </c>
      <c r="H1464" s="514">
        <v>100</v>
      </c>
      <c r="I1464" s="515">
        <v>20</v>
      </c>
    </row>
    <row r="1465" spans="1:9" s="93" customFormat="1" ht="12.75" customHeight="1">
      <c r="A1465" s="367">
        <v>1457</v>
      </c>
      <c r="B1465" s="512" t="s">
        <v>2714</v>
      </c>
      <c r="C1465" s="512" t="s">
        <v>3295</v>
      </c>
      <c r="D1465" s="512">
        <v>54001046751</v>
      </c>
      <c r="E1465" s="513" t="s">
        <v>2350</v>
      </c>
      <c r="F1465" s="367" t="s">
        <v>2351</v>
      </c>
      <c r="G1465" s="514">
        <v>100</v>
      </c>
      <c r="H1465" s="514">
        <v>100</v>
      </c>
      <c r="I1465" s="515">
        <v>20</v>
      </c>
    </row>
    <row r="1466" spans="1:9" s="93" customFormat="1" ht="12.75" customHeight="1">
      <c r="A1466" s="367">
        <v>1458</v>
      </c>
      <c r="B1466" s="512" t="s">
        <v>865</v>
      </c>
      <c r="C1466" s="512" t="s">
        <v>4410</v>
      </c>
      <c r="D1466" s="512">
        <v>54001009339</v>
      </c>
      <c r="E1466" s="513" t="s">
        <v>2350</v>
      </c>
      <c r="F1466" s="367" t="s">
        <v>2351</v>
      </c>
      <c r="G1466" s="514">
        <v>100</v>
      </c>
      <c r="H1466" s="514">
        <v>100</v>
      </c>
      <c r="I1466" s="515">
        <v>20</v>
      </c>
    </row>
    <row r="1467" spans="1:9" s="93" customFormat="1" ht="12.75" customHeight="1">
      <c r="A1467" s="367">
        <v>1459</v>
      </c>
      <c r="B1467" s="512" t="s">
        <v>2636</v>
      </c>
      <c r="C1467" s="512" t="s">
        <v>4411</v>
      </c>
      <c r="D1467" s="512">
        <v>54001051805</v>
      </c>
      <c r="E1467" s="513" t="s">
        <v>2350</v>
      </c>
      <c r="F1467" s="367" t="s">
        <v>2351</v>
      </c>
      <c r="G1467" s="514">
        <v>100</v>
      </c>
      <c r="H1467" s="514">
        <v>100</v>
      </c>
      <c r="I1467" s="515">
        <v>20</v>
      </c>
    </row>
    <row r="1468" spans="1:9" s="93" customFormat="1" ht="12.75" customHeight="1">
      <c r="A1468" s="367">
        <v>1460</v>
      </c>
      <c r="B1468" s="512" t="s">
        <v>2894</v>
      </c>
      <c r="C1468" s="512" t="s">
        <v>4412</v>
      </c>
      <c r="D1468" s="512">
        <v>54001032521</v>
      </c>
      <c r="E1468" s="513" t="s">
        <v>2350</v>
      </c>
      <c r="F1468" s="367" t="s">
        <v>2351</v>
      </c>
      <c r="G1468" s="514">
        <v>100</v>
      </c>
      <c r="H1468" s="514">
        <v>100</v>
      </c>
      <c r="I1468" s="515">
        <v>20</v>
      </c>
    </row>
    <row r="1469" spans="1:9" s="93" customFormat="1" ht="12.75" customHeight="1">
      <c r="A1469" s="367">
        <v>1461</v>
      </c>
      <c r="B1469" s="512" t="s">
        <v>600</v>
      </c>
      <c r="C1469" s="512" t="s">
        <v>4413</v>
      </c>
      <c r="D1469" s="512">
        <v>54001053816</v>
      </c>
      <c r="E1469" s="513" t="s">
        <v>2350</v>
      </c>
      <c r="F1469" s="367" t="s">
        <v>2351</v>
      </c>
      <c r="G1469" s="514">
        <v>100</v>
      </c>
      <c r="H1469" s="514">
        <v>100</v>
      </c>
      <c r="I1469" s="515">
        <v>20</v>
      </c>
    </row>
    <row r="1470" spans="1:9" s="93" customFormat="1" ht="12.75" customHeight="1">
      <c r="A1470" s="367">
        <v>1462</v>
      </c>
      <c r="B1470" s="512" t="s">
        <v>3012</v>
      </c>
      <c r="C1470" s="512" t="s">
        <v>3161</v>
      </c>
      <c r="D1470" s="512">
        <v>54001022154</v>
      </c>
      <c r="E1470" s="513" t="s">
        <v>2350</v>
      </c>
      <c r="F1470" s="367" t="s">
        <v>2351</v>
      </c>
      <c r="G1470" s="514">
        <v>100</v>
      </c>
      <c r="H1470" s="514">
        <v>100</v>
      </c>
      <c r="I1470" s="515">
        <v>20</v>
      </c>
    </row>
    <row r="1471" spans="1:9" s="93" customFormat="1" ht="12.75" customHeight="1">
      <c r="A1471" s="367">
        <v>1463</v>
      </c>
      <c r="B1471" s="512" t="s">
        <v>4049</v>
      </c>
      <c r="C1471" s="512" t="s">
        <v>2681</v>
      </c>
      <c r="D1471" s="512">
        <v>38001049027</v>
      </c>
      <c r="E1471" s="513" t="s">
        <v>2350</v>
      </c>
      <c r="F1471" s="367" t="s">
        <v>2351</v>
      </c>
      <c r="G1471" s="514">
        <v>100</v>
      </c>
      <c r="H1471" s="514">
        <v>100</v>
      </c>
      <c r="I1471" s="515">
        <v>20</v>
      </c>
    </row>
    <row r="1472" spans="1:9" s="93" customFormat="1" ht="12.75" customHeight="1">
      <c r="A1472" s="367">
        <v>1464</v>
      </c>
      <c r="B1472" s="512" t="s">
        <v>4414</v>
      </c>
      <c r="C1472" s="512" t="s">
        <v>601</v>
      </c>
      <c r="D1472" s="512">
        <v>57001007917</v>
      </c>
      <c r="E1472" s="513" t="s">
        <v>2350</v>
      </c>
      <c r="F1472" s="367" t="s">
        <v>2351</v>
      </c>
      <c r="G1472" s="514">
        <v>100</v>
      </c>
      <c r="H1472" s="514">
        <v>100</v>
      </c>
      <c r="I1472" s="515">
        <v>20</v>
      </c>
    </row>
    <row r="1473" spans="1:9" s="93" customFormat="1" ht="12.75" customHeight="1">
      <c r="A1473" s="367">
        <v>1465</v>
      </c>
      <c r="B1473" s="512" t="s">
        <v>4035</v>
      </c>
      <c r="C1473" s="512" t="s">
        <v>2562</v>
      </c>
      <c r="D1473" s="512">
        <v>61004052383</v>
      </c>
      <c r="E1473" s="513" t="s">
        <v>2350</v>
      </c>
      <c r="F1473" s="367" t="s">
        <v>2351</v>
      </c>
      <c r="G1473" s="514">
        <v>100</v>
      </c>
      <c r="H1473" s="514">
        <v>100</v>
      </c>
      <c r="I1473" s="515">
        <v>20</v>
      </c>
    </row>
    <row r="1474" spans="1:9" s="93" customFormat="1" ht="12.75" customHeight="1">
      <c r="A1474" s="367">
        <v>1466</v>
      </c>
      <c r="B1474" s="512" t="s">
        <v>4415</v>
      </c>
      <c r="C1474" s="512" t="s">
        <v>2467</v>
      </c>
      <c r="D1474" s="512">
        <v>54001057414</v>
      </c>
      <c r="E1474" s="513" t="s">
        <v>2350</v>
      </c>
      <c r="F1474" s="367" t="s">
        <v>2351</v>
      </c>
      <c r="G1474" s="514">
        <v>100</v>
      </c>
      <c r="H1474" s="514">
        <v>100</v>
      </c>
      <c r="I1474" s="515">
        <v>20</v>
      </c>
    </row>
    <row r="1475" spans="1:9" s="93" customFormat="1" ht="12.75" customHeight="1">
      <c r="A1475" s="367">
        <v>1467</v>
      </c>
      <c r="B1475" s="512" t="s">
        <v>3403</v>
      </c>
      <c r="C1475" s="512" t="s">
        <v>4416</v>
      </c>
      <c r="D1475" s="512">
        <v>54001029759</v>
      </c>
      <c r="E1475" s="513" t="s">
        <v>2350</v>
      </c>
      <c r="F1475" s="367" t="s">
        <v>2351</v>
      </c>
      <c r="G1475" s="514">
        <v>100</v>
      </c>
      <c r="H1475" s="514">
        <v>100</v>
      </c>
      <c r="I1475" s="515">
        <v>20</v>
      </c>
    </row>
    <row r="1476" spans="1:9" s="93" customFormat="1" ht="12.75" customHeight="1">
      <c r="A1476" s="367">
        <v>1468</v>
      </c>
      <c r="B1476" s="512" t="s">
        <v>2714</v>
      </c>
      <c r="C1476" s="512" t="s">
        <v>4417</v>
      </c>
      <c r="D1476" s="512">
        <v>38001000022</v>
      </c>
      <c r="E1476" s="513" t="s">
        <v>2350</v>
      </c>
      <c r="F1476" s="367" t="s">
        <v>2351</v>
      </c>
      <c r="G1476" s="514">
        <v>100</v>
      </c>
      <c r="H1476" s="514">
        <v>100</v>
      </c>
      <c r="I1476" s="515">
        <v>20</v>
      </c>
    </row>
    <row r="1477" spans="1:9" s="93" customFormat="1" ht="12.75" customHeight="1">
      <c r="A1477" s="367">
        <v>1469</v>
      </c>
      <c r="B1477" s="512" t="s">
        <v>3285</v>
      </c>
      <c r="C1477" s="512" t="s">
        <v>4418</v>
      </c>
      <c r="D1477" s="512">
        <v>42101041269</v>
      </c>
      <c r="E1477" s="513" t="s">
        <v>2350</v>
      </c>
      <c r="F1477" s="367" t="s">
        <v>2351</v>
      </c>
      <c r="G1477" s="514">
        <v>100</v>
      </c>
      <c r="H1477" s="514">
        <v>100</v>
      </c>
      <c r="I1477" s="515">
        <v>20</v>
      </c>
    </row>
    <row r="1478" spans="1:9" s="93" customFormat="1" ht="12.75" customHeight="1">
      <c r="A1478" s="367">
        <v>1470</v>
      </c>
      <c r="B1478" s="512" t="s">
        <v>843</v>
      </c>
      <c r="C1478" s="512" t="s">
        <v>4419</v>
      </c>
      <c r="D1478" s="512">
        <v>42001010419</v>
      </c>
      <c r="E1478" s="513" t="s">
        <v>2350</v>
      </c>
      <c r="F1478" s="367" t="s">
        <v>2351</v>
      </c>
      <c r="G1478" s="514">
        <v>100</v>
      </c>
      <c r="H1478" s="514">
        <v>100</v>
      </c>
      <c r="I1478" s="515">
        <v>20</v>
      </c>
    </row>
    <row r="1479" spans="1:9" s="93" customFormat="1" ht="12.75" customHeight="1">
      <c r="A1479" s="367">
        <v>1471</v>
      </c>
      <c r="B1479" s="512" t="s">
        <v>2793</v>
      </c>
      <c r="C1479" s="512" t="s">
        <v>4420</v>
      </c>
      <c r="D1479" s="512">
        <v>62001030755</v>
      </c>
      <c r="E1479" s="513" t="s">
        <v>2350</v>
      </c>
      <c r="F1479" s="367" t="s">
        <v>2351</v>
      </c>
      <c r="G1479" s="514">
        <v>100</v>
      </c>
      <c r="H1479" s="514">
        <v>100</v>
      </c>
      <c r="I1479" s="515">
        <v>20</v>
      </c>
    </row>
    <row r="1480" spans="1:9" s="93" customFormat="1" ht="12.75" customHeight="1">
      <c r="A1480" s="367">
        <v>1472</v>
      </c>
      <c r="B1480" s="512" t="s">
        <v>2469</v>
      </c>
      <c r="C1480" s="512" t="s">
        <v>4421</v>
      </c>
      <c r="D1480" s="512">
        <v>42001035324</v>
      </c>
      <c r="E1480" s="513" t="s">
        <v>2350</v>
      </c>
      <c r="F1480" s="367" t="s">
        <v>2351</v>
      </c>
      <c r="G1480" s="514">
        <v>100</v>
      </c>
      <c r="H1480" s="514">
        <v>100</v>
      </c>
      <c r="I1480" s="515">
        <v>20</v>
      </c>
    </row>
    <row r="1481" spans="1:9" s="93" customFormat="1" ht="12.75" customHeight="1">
      <c r="A1481" s="367">
        <v>1473</v>
      </c>
      <c r="B1481" s="512" t="s">
        <v>2403</v>
      </c>
      <c r="C1481" s="512" t="s">
        <v>3698</v>
      </c>
      <c r="D1481" s="512">
        <v>42001034801</v>
      </c>
      <c r="E1481" s="513" t="s">
        <v>2350</v>
      </c>
      <c r="F1481" s="367" t="s">
        <v>2351</v>
      </c>
      <c r="G1481" s="514">
        <v>100</v>
      </c>
      <c r="H1481" s="514">
        <v>100</v>
      </c>
      <c r="I1481" s="515">
        <v>20</v>
      </c>
    </row>
    <row r="1482" spans="1:9" s="93" customFormat="1" ht="12.75" customHeight="1">
      <c r="A1482" s="367">
        <v>1474</v>
      </c>
      <c r="B1482" s="512" t="s">
        <v>2392</v>
      </c>
      <c r="C1482" s="512" t="s">
        <v>2625</v>
      </c>
      <c r="D1482" s="512">
        <v>42001005606</v>
      </c>
      <c r="E1482" s="513" t="s">
        <v>2350</v>
      </c>
      <c r="F1482" s="367" t="s">
        <v>2351</v>
      </c>
      <c r="G1482" s="514">
        <v>100</v>
      </c>
      <c r="H1482" s="514">
        <v>100</v>
      </c>
      <c r="I1482" s="515">
        <v>20</v>
      </c>
    </row>
    <row r="1483" spans="1:9" s="93" customFormat="1" ht="12.75" customHeight="1">
      <c r="A1483" s="367">
        <v>1475</v>
      </c>
      <c r="B1483" s="512" t="s">
        <v>3012</v>
      </c>
      <c r="C1483" s="512" t="s">
        <v>2713</v>
      </c>
      <c r="D1483" s="512">
        <v>62006062715</v>
      </c>
      <c r="E1483" s="513" t="s">
        <v>2350</v>
      </c>
      <c r="F1483" s="367" t="s">
        <v>2351</v>
      </c>
      <c r="G1483" s="514">
        <v>100</v>
      </c>
      <c r="H1483" s="514">
        <v>100</v>
      </c>
      <c r="I1483" s="515">
        <v>20</v>
      </c>
    </row>
    <row r="1484" spans="1:9" s="93" customFormat="1" ht="12.75" customHeight="1">
      <c r="A1484" s="367">
        <v>1476</v>
      </c>
      <c r="B1484" s="512" t="s">
        <v>4422</v>
      </c>
      <c r="C1484" s="512" t="s">
        <v>4423</v>
      </c>
      <c r="D1484" s="512">
        <v>62001045296</v>
      </c>
      <c r="E1484" s="513" t="s">
        <v>2350</v>
      </c>
      <c r="F1484" s="367" t="s">
        <v>2351</v>
      </c>
      <c r="G1484" s="514">
        <v>100</v>
      </c>
      <c r="H1484" s="514">
        <v>100</v>
      </c>
      <c r="I1484" s="515">
        <v>20</v>
      </c>
    </row>
    <row r="1485" spans="1:9" s="93" customFormat="1" ht="12.75" customHeight="1">
      <c r="A1485" s="367">
        <v>1477</v>
      </c>
      <c r="B1485" s="512" t="s">
        <v>2461</v>
      </c>
      <c r="C1485" s="512" t="s">
        <v>4424</v>
      </c>
      <c r="D1485" s="512">
        <v>37001032274</v>
      </c>
      <c r="E1485" s="513" t="s">
        <v>2350</v>
      </c>
      <c r="F1485" s="367" t="s">
        <v>2351</v>
      </c>
      <c r="G1485" s="514">
        <v>100</v>
      </c>
      <c r="H1485" s="514">
        <v>100</v>
      </c>
      <c r="I1485" s="515">
        <v>20</v>
      </c>
    </row>
    <row r="1486" spans="1:9" s="93" customFormat="1" ht="12.75" customHeight="1">
      <c r="A1486" s="367">
        <v>1478</v>
      </c>
      <c r="B1486" s="512" t="s">
        <v>678</v>
      </c>
      <c r="C1486" s="512" t="s">
        <v>4425</v>
      </c>
      <c r="D1486" s="512">
        <v>62001028138</v>
      </c>
      <c r="E1486" s="513" t="s">
        <v>2350</v>
      </c>
      <c r="F1486" s="367" t="s">
        <v>2351</v>
      </c>
      <c r="G1486" s="514">
        <v>100</v>
      </c>
      <c r="H1486" s="514">
        <v>100</v>
      </c>
      <c r="I1486" s="515">
        <v>20</v>
      </c>
    </row>
    <row r="1487" spans="1:9" s="93" customFormat="1" ht="12.75" customHeight="1">
      <c r="A1487" s="367">
        <v>1479</v>
      </c>
      <c r="B1487" s="512" t="s">
        <v>2630</v>
      </c>
      <c r="C1487" s="512" t="s">
        <v>4426</v>
      </c>
      <c r="D1487" s="512">
        <v>42001032777</v>
      </c>
      <c r="E1487" s="513" t="s">
        <v>2350</v>
      </c>
      <c r="F1487" s="367" t="s">
        <v>2351</v>
      </c>
      <c r="G1487" s="514">
        <v>100</v>
      </c>
      <c r="H1487" s="514">
        <v>100</v>
      </c>
      <c r="I1487" s="515">
        <v>20</v>
      </c>
    </row>
    <row r="1488" spans="1:9" s="93" customFormat="1" ht="12.75" customHeight="1">
      <c r="A1488" s="367">
        <v>1480</v>
      </c>
      <c r="B1488" s="512" t="s">
        <v>2511</v>
      </c>
      <c r="C1488" s="512" t="s">
        <v>4427</v>
      </c>
      <c r="D1488" s="512">
        <v>58001009948</v>
      </c>
      <c r="E1488" s="513" t="s">
        <v>2350</v>
      </c>
      <c r="F1488" s="367" t="s">
        <v>2351</v>
      </c>
      <c r="G1488" s="514">
        <v>100</v>
      </c>
      <c r="H1488" s="514">
        <v>100</v>
      </c>
      <c r="I1488" s="515">
        <v>20</v>
      </c>
    </row>
    <row r="1489" spans="1:9" s="93" customFormat="1" ht="12.75" customHeight="1">
      <c r="A1489" s="367">
        <v>1481</v>
      </c>
      <c r="B1489" s="512" t="s">
        <v>837</v>
      </c>
      <c r="C1489" s="512" t="s">
        <v>2910</v>
      </c>
      <c r="D1489" s="512">
        <v>39301046086</v>
      </c>
      <c r="E1489" s="513" t="s">
        <v>2350</v>
      </c>
      <c r="F1489" s="367" t="s">
        <v>2351</v>
      </c>
      <c r="G1489" s="514">
        <v>100</v>
      </c>
      <c r="H1489" s="514">
        <v>100</v>
      </c>
      <c r="I1489" s="515">
        <v>20</v>
      </c>
    </row>
    <row r="1490" spans="1:9" s="93" customFormat="1" ht="12.75" customHeight="1">
      <c r="A1490" s="367">
        <v>1482</v>
      </c>
      <c r="B1490" s="512" t="s">
        <v>4428</v>
      </c>
      <c r="C1490" s="512" t="s">
        <v>4429</v>
      </c>
      <c r="D1490" s="516" t="s">
        <v>4430</v>
      </c>
      <c r="E1490" s="513" t="s">
        <v>2350</v>
      </c>
      <c r="F1490" s="367" t="s">
        <v>2351</v>
      </c>
      <c r="G1490" s="514">
        <v>100</v>
      </c>
      <c r="H1490" s="514">
        <v>100</v>
      </c>
      <c r="I1490" s="515">
        <v>20</v>
      </c>
    </row>
    <row r="1491" spans="1:9" s="93" customFormat="1" ht="12.75" customHeight="1">
      <c r="A1491" s="367">
        <v>1483</v>
      </c>
      <c r="B1491" s="512" t="s">
        <v>2435</v>
      </c>
      <c r="C1491" s="512" t="s">
        <v>4431</v>
      </c>
      <c r="D1491" s="516">
        <v>12001094244</v>
      </c>
      <c r="E1491" s="513" t="s">
        <v>2350</v>
      </c>
      <c r="F1491" s="367" t="s">
        <v>2351</v>
      </c>
      <c r="G1491" s="514">
        <v>100</v>
      </c>
      <c r="H1491" s="514">
        <v>100</v>
      </c>
      <c r="I1491" s="515">
        <v>20</v>
      </c>
    </row>
    <row r="1492" spans="1:9" s="93" customFormat="1" ht="12.75" customHeight="1">
      <c r="A1492" s="367">
        <v>1484</v>
      </c>
      <c r="B1492" s="512" t="s">
        <v>3506</v>
      </c>
      <c r="C1492" s="512" t="s">
        <v>4432</v>
      </c>
      <c r="D1492" s="516">
        <v>12001077415</v>
      </c>
      <c r="E1492" s="513" t="s">
        <v>2350</v>
      </c>
      <c r="F1492" s="367" t="s">
        <v>2351</v>
      </c>
      <c r="G1492" s="514">
        <v>100</v>
      </c>
      <c r="H1492" s="514">
        <v>100</v>
      </c>
      <c r="I1492" s="515">
        <v>20</v>
      </c>
    </row>
    <row r="1493" spans="1:9" s="93" customFormat="1" ht="12.75" customHeight="1">
      <c r="A1493" s="367">
        <v>1485</v>
      </c>
      <c r="B1493" s="512" t="s">
        <v>676</v>
      </c>
      <c r="C1493" s="512" t="s">
        <v>4433</v>
      </c>
      <c r="D1493" s="516">
        <v>12001092612</v>
      </c>
      <c r="E1493" s="513" t="s">
        <v>2350</v>
      </c>
      <c r="F1493" s="367" t="s">
        <v>2351</v>
      </c>
      <c r="G1493" s="514">
        <v>100</v>
      </c>
      <c r="H1493" s="514">
        <v>100</v>
      </c>
      <c r="I1493" s="515">
        <v>20</v>
      </c>
    </row>
    <row r="1494" spans="1:9" s="93" customFormat="1" ht="12.75" customHeight="1">
      <c r="A1494" s="367">
        <v>1486</v>
      </c>
      <c r="B1494" s="512" t="s">
        <v>837</v>
      </c>
      <c r="C1494" s="512" t="s">
        <v>2530</v>
      </c>
      <c r="D1494" s="516">
        <v>35001128456</v>
      </c>
      <c r="E1494" s="513" t="s">
        <v>2350</v>
      </c>
      <c r="F1494" s="367" t="s">
        <v>2351</v>
      </c>
      <c r="G1494" s="514">
        <v>100</v>
      </c>
      <c r="H1494" s="514">
        <v>100</v>
      </c>
      <c r="I1494" s="515">
        <v>20</v>
      </c>
    </row>
    <row r="1495" spans="1:9" s="93" customFormat="1" ht="12.75" customHeight="1">
      <c r="A1495" s="367">
        <v>1487</v>
      </c>
      <c r="B1495" s="512" t="s">
        <v>884</v>
      </c>
      <c r="C1495" s="512" t="s">
        <v>4434</v>
      </c>
      <c r="D1495" s="516">
        <v>14001027533</v>
      </c>
      <c r="E1495" s="513" t="s">
        <v>2350</v>
      </c>
      <c r="F1495" s="367" t="s">
        <v>2351</v>
      </c>
      <c r="G1495" s="514">
        <v>100</v>
      </c>
      <c r="H1495" s="514">
        <v>100</v>
      </c>
      <c r="I1495" s="515">
        <v>20</v>
      </c>
    </row>
    <row r="1496" spans="1:9" s="93" customFormat="1" ht="12.75" customHeight="1">
      <c r="A1496" s="367">
        <v>1488</v>
      </c>
      <c r="B1496" s="512" t="s">
        <v>2469</v>
      </c>
      <c r="C1496" s="512" t="s">
        <v>3155</v>
      </c>
      <c r="D1496" s="516" t="s">
        <v>4435</v>
      </c>
      <c r="E1496" s="513" t="s">
        <v>2350</v>
      </c>
      <c r="F1496" s="367" t="s">
        <v>2351</v>
      </c>
      <c r="G1496" s="514">
        <v>100</v>
      </c>
      <c r="H1496" s="514">
        <v>100</v>
      </c>
      <c r="I1496" s="515">
        <v>20</v>
      </c>
    </row>
    <row r="1497" spans="1:9" s="93" customFormat="1" ht="12.75" customHeight="1">
      <c r="A1497" s="367">
        <v>1489</v>
      </c>
      <c r="B1497" s="512" t="s">
        <v>837</v>
      </c>
      <c r="C1497" s="512" t="s">
        <v>3092</v>
      </c>
      <c r="D1497" s="447" t="s">
        <v>4436</v>
      </c>
      <c r="E1497" s="513" t="s">
        <v>2350</v>
      </c>
      <c r="F1497" s="367" t="s">
        <v>2351</v>
      </c>
      <c r="G1497" s="514">
        <v>100</v>
      </c>
      <c r="H1497" s="514">
        <v>100</v>
      </c>
      <c r="I1497" s="515">
        <v>20</v>
      </c>
    </row>
    <row r="1498" spans="1:9" s="93" customFormat="1" ht="12.75" customHeight="1">
      <c r="A1498" s="367">
        <v>1490</v>
      </c>
      <c r="B1498" s="512" t="s">
        <v>3080</v>
      </c>
      <c r="C1498" s="512" t="s">
        <v>601</v>
      </c>
      <c r="D1498" s="447" t="s">
        <v>4437</v>
      </c>
      <c r="E1498" s="513" t="s">
        <v>2350</v>
      </c>
      <c r="F1498" s="367" t="s">
        <v>2351</v>
      </c>
      <c r="G1498" s="514">
        <v>100</v>
      </c>
      <c r="H1498" s="514">
        <v>100</v>
      </c>
      <c r="I1498" s="515">
        <v>20</v>
      </c>
    </row>
    <row r="1499" spans="1:9" s="93" customFormat="1" ht="12.75" customHeight="1">
      <c r="A1499" s="367">
        <v>1491</v>
      </c>
      <c r="B1499" s="512" t="s">
        <v>2538</v>
      </c>
      <c r="C1499" s="512" t="s">
        <v>4438</v>
      </c>
      <c r="D1499" s="516">
        <v>15001002900</v>
      </c>
      <c r="E1499" s="513" t="s">
        <v>2350</v>
      </c>
      <c r="F1499" s="367" t="s">
        <v>2351</v>
      </c>
      <c r="G1499" s="514">
        <v>100</v>
      </c>
      <c r="H1499" s="514">
        <v>100</v>
      </c>
      <c r="I1499" s="515">
        <v>20</v>
      </c>
    </row>
    <row r="1500" spans="1:9" s="93" customFormat="1" ht="12.75" customHeight="1">
      <c r="A1500" s="367">
        <v>1492</v>
      </c>
      <c r="B1500" s="512" t="s">
        <v>2996</v>
      </c>
      <c r="C1500" s="512" t="s">
        <v>3233</v>
      </c>
      <c r="D1500" s="447" t="s">
        <v>4439</v>
      </c>
      <c r="E1500" s="513" t="s">
        <v>2350</v>
      </c>
      <c r="F1500" s="367" t="s">
        <v>2351</v>
      </c>
      <c r="G1500" s="514">
        <v>100</v>
      </c>
      <c r="H1500" s="514">
        <v>100</v>
      </c>
      <c r="I1500" s="515">
        <v>20</v>
      </c>
    </row>
    <row r="1501" spans="1:9" s="93" customFormat="1" ht="12.75" customHeight="1">
      <c r="A1501" s="367">
        <v>1493</v>
      </c>
      <c r="B1501" s="512" t="s">
        <v>2375</v>
      </c>
      <c r="C1501" s="512" t="s">
        <v>4440</v>
      </c>
      <c r="D1501" s="447" t="s">
        <v>4441</v>
      </c>
      <c r="E1501" s="513" t="s">
        <v>2350</v>
      </c>
      <c r="F1501" s="367" t="s">
        <v>2351</v>
      </c>
      <c r="G1501" s="514">
        <v>100</v>
      </c>
      <c r="H1501" s="514">
        <v>100</v>
      </c>
      <c r="I1501" s="515">
        <v>20</v>
      </c>
    </row>
    <row r="1502" spans="1:9" s="93" customFormat="1" ht="12.75" customHeight="1">
      <c r="A1502" s="367">
        <v>1494</v>
      </c>
      <c r="B1502" s="512" t="s">
        <v>2509</v>
      </c>
      <c r="C1502" s="512" t="s">
        <v>2820</v>
      </c>
      <c r="D1502" s="516">
        <v>60001037277</v>
      </c>
      <c r="E1502" s="513" t="s">
        <v>2350</v>
      </c>
      <c r="F1502" s="367" t="s">
        <v>2351</v>
      </c>
      <c r="G1502" s="514">
        <v>100</v>
      </c>
      <c r="H1502" s="514">
        <v>100</v>
      </c>
      <c r="I1502" s="515">
        <v>20</v>
      </c>
    </row>
    <row r="1503" spans="1:9" s="93" customFormat="1" ht="12.75" customHeight="1">
      <c r="A1503" s="367">
        <v>1495</v>
      </c>
      <c r="B1503" s="512" t="s">
        <v>843</v>
      </c>
      <c r="C1503" s="512" t="s">
        <v>4442</v>
      </c>
      <c r="D1503" s="447" t="s">
        <v>4443</v>
      </c>
      <c r="E1503" s="513" t="s">
        <v>2350</v>
      </c>
      <c r="F1503" s="367" t="s">
        <v>2351</v>
      </c>
      <c r="G1503" s="514">
        <v>100</v>
      </c>
      <c r="H1503" s="514">
        <v>100</v>
      </c>
      <c r="I1503" s="515">
        <v>20</v>
      </c>
    </row>
    <row r="1504" spans="1:9" s="93" customFormat="1" ht="12.75" customHeight="1">
      <c r="A1504" s="367">
        <v>1496</v>
      </c>
      <c r="B1504" s="512" t="s">
        <v>2511</v>
      </c>
      <c r="C1504" s="512" t="s">
        <v>4444</v>
      </c>
      <c r="D1504" s="447" t="s">
        <v>4445</v>
      </c>
      <c r="E1504" s="513" t="s">
        <v>2350</v>
      </c>
      <c r="F1504" s="367" t="s">
        <v>2351</v>
      </c>
      <c r="G1504" s="514">
        <v>100</v>
      </c>
      <c r="H1504" s="514">
        <v>100</v>
      </c>
      <c r="I1504" s="515">
        <v>20</v>
      </c>
    </row>
    <row r="1505" spans="1:9" s="93" customFormat="1" ht="12.75" customHeight="1">
      <c r="A1505" s="367">
        <v>1497</v>
      </c>
      <c r="B1505" s="512" t="s">
        <v>4446</v>
      </c>
      <c r="C1505" s="512" t="s">
        <v>4447</v>
      </c>
      <c r="D1505" s="447" t="s">
        <v>4448</v>
      </c>
      <c r="E1505" s="513" t="s">
        <v>2350</v>
      </c>
      <c r="F1505" s="367" t="s">
        <v>2351</v>
      </c>
      <c r="G1505" s="514">
        <v>100</v>
      </c>
      <c r="H1505" s="514">
        <v>100</v>
      </c>
      <c r="I1505" s="515">
        <v>20</v>
      </c>
    </row>
    <row r="1506" spans="1:9" s="93" customFormat="1" ht="12.75" customHeight="1">
      <c r="A1506" s="367">
        <v>1498</v>
      </c>
      <c r="B1506" s="512" t="s">
        <v>2392</v>
      </c>
      <c r="C1506" s="512" t="s">
        <v>2705</v>
      </c>
      <c r="D1506" s="447" t="s">
        <v>4449</v>
      </c>
      <c r="E1506" s="513" t="s">
        <v>2350</v>
      </c>
      <c r="F1506" s="367" t="s">
        <v>2351</v>
      </c>
      <c r="G1506" s="514">
        <v>100</v>
      </c>
      <c r="H1506" s="514">
        <v>100</v>
      </c>
      <c r="I1506" s="515">
        <v>20</v>
      </c>
    </row>
    <row r="1507" spans="1:9" s="93" customFormat="1" ht="12.75" customHeight="1">
      <c r="A1507" s="367">
        <v>1499</v>
      </c>
      <c r="B1507" s="512" t="s">
        <v>4450</v>
      </c>
      <c r="C1507" s="512" t="s">
        <v>4451</v>
      </c>
      <c r="D1507" s="447" t="s">
        <v>4452</v>
      </c>
      <c r="E1507" s="513" t="s">
        <v>2350</v>
      </c>
      <c r="F1507" s="367" t="s">
        <v>2351</v>
      </c>
      <c r="G1507" s="514">
        <v>100</v>
      </c>
      <c r="H1507" s="514">
        <v>100</v>
      </c>
      <c r="I1507" s="515">
        <v>20</v>
      </c>
    </row>
    <row r="1508" spans="1:9" s="93" customFormat="1" ht="12.75" customHeight="1">
      <c r="A1508" s="367">
        <v>1500</v>
      </c>
      <c r="B1508" s="512" t="s">
        <v>2520</v>
      </c>
      <c r="C1508" s="512" t="s">
        <v>4453</v>
      </c>
      <c r="D1508" s="447" t="s">
        <v>4454</v>
      </c>
      <c r="E1508" s="513" t="s">
        <v>2350</v>
      </c>
      <c r="F1508" s="367" t="s">
        <v>2351</v>
      </c>
      <c r="G1508" s="514">
        <v>100</v>
      </c>
      <c r="H1508" s="514">
        <v>100</v>
      </c>
      <c r="I1508" s="515">
        <v>20</v>
      </c>
    </row>
    <row r="1509" spans="1:9" s="93" customFormat="1" ht="12.75" customHeight="1">
      <c r="A1509" s="367">
        <v>1501</v>
      </c>
      <c r="B1509" s="512" t="s">
        <v>2589</v>
      </c>
      <c r="C1509" s="512" t="s">
        <v>4455</v>
      </c>
      <c r="D1509" s="447" t="s">
        <v>4456</v>
      </c>
      <c r="E1509" s="513" t="s">
        <v>2350</v>
      </c>
      <c r="F1509" s="367" t="s">
        <v>2351</v>
      </c>
      <c r="G1509" s="514">
        <v>100</v>
      </c>
      <c r="H1509" s="514">
        <v>100</v>
      </c>
      <c r="I1509" s="515">
        <v>20</v>
      </c>
    </row>
    <row r="1510" spans="1:9" s="93" customFormat="1" ht="12.75" customHeight="1">
      <c r="A1510" s="367">
        <v>1502</v>
      </c>
      <c r="B1510" s="512" t="s">
        <v>3396</v>
      </c>
      <c r="C1510" s="512" t="s">
        <v>4457</v>
      </c>
      <c r="D1510" s="447" t="s">
        <v>4458</v>
      </c>
      <c r="E1510" s="513" t="s">
        <v>2350</v>
      </c>
      <c r="F1510" s="367" t="s">
        <v>2351</v>
      </c>
      <c r="G1510" s="514">
        <v>100</v>
      </c>
      <c r="H1510" s="514">
        <v>100</v>
      </c>
      <c r="I1510" s="515">
        <v>20</v>
      </c>
    </row>
    <row r="1511" spans="1:9" s="93" customFormat="1" ht="12.75" customHeight="1">
      <c r="A1511" s="367">
        <v>1503</v>
      </c>
      <c r="B1511" s="512" t="s">
        <v>843</v>
      </c>
      <c r="C1511" s="512" t="s">
        <v>4459</v>
      </c>
      <c r="D1511" s="516">
        <v>35001022997</v>
      </c>
      <c r="E1511" s="513" t="s">
        <v>2350</v>
      </c>
      <c r="F1511" s="367" t="s">
        <v>2351</v>
      </c>
      <c r="G1511" s="514">
        <v>100</v>
      </c>
      <c r="H1511" s="514">
        <v>100</v>
      </c>
      <c r="I1511" s="515">
        <v>20</v>
      </c>
    </row>
    <row r="1512" spans="1:9" s="93" customFormat="1" ht="12.75" customHeight="1">
      <c r="A1512" s="367">
        <v>1504</v>
      </c>
      <c r="B1512" s="512" t="s">
        <v>2379</v>
      </c>
      <c r="C1512" s="512" t="s">
        <v>4460</v>
      </c>
      <c r="D1512" s="447" t="s">
        <v>4461</v>
      </c>
      <c r="E1512" s="513" t="s">
        <v>2350</v>
      </c>
      <c r="F1512" s="367" t="s">
        <v>2351</v>
      </c>
      <c r="G1512" s="514">
        <v>100</v>
      </c>
      <c r="H1512" s="514">
        <v>100</v>
      </c>
      <c r="I1512" s="515">
        <v>20</v>
      </c>
    </row>
    <row r="1513" spans="1:9" s="93" customFormat="1" ht="12.75" customHeight="1">
      <c r="A1513" s="367">
        <v>1505</v>
      </c>
      <c r="B1513" s="512" t="s">
        <v>853</v>
      </c>
      <c r="C1513" s="512" t="s">
        <v>4462</v>
      </c>
      <c r="D1513" s="447" t="s">
        <v>4463</v>
      </c>
      <c r="E1513" s="513" t="s">
        <v>2350</v>
      </c>
      <c r="F1513" s="367" t="s">
        <v>2351</v>
      </c>
      <c r="G1513" s="514">
        <v>100</v>
      </c>
      <c r="H1513" s="514">
        <v>100</v>
      </c>
      <c r="I1513" s="515">
        <v>20</v>
      </c>
    </row>
    <row r="1514" spans="1:9" s="93" customFormat="1" ht="12.75" customHeight="1">
      <c r="A1514" s="367">
        <v>1506</v>
      </c>
      <c r="B1514" s="512" t="s">
        <v>3259</v>
      </c>
      <c r="C1514" s="512" t="s">
        <v>4464</v>
      </c>
      <c r="D1514" s="447" t="s">
        <v>4465</v>
      </c>
      <c r="E1514" s="513" t="s">
        <v>2350</v>
      </c>
      <c r="F1514" s="367" t="s">
        <v>2351</v>
      </c>
      <c r="G1514" s="514">
        <v>100</v>
      </c>
      <c r="H1514" s="514">
        <v>100</v>
      </c>
      <c r="I1514" s="515">
        <v>20</v>
      </c>
    </row>
    <row r="1515" spans="1:9" s="93" customFormat="1" ht="12.75" customHeight="1">
      <c r="A1515" s="367">
        <v>1507</v>
      </c>
      <c r="B1515" s="512" t="s">
        <v>4122</v>
      </c>
      <c r="C1515" s="512" t="s">
        <v>4466</v>
      </c>
      <c r="D1515" s="516">
        <v>36001026569</v>
      </c>
      <c r="E1515" s="513" t="s">
        <v>2350</v>
      </c>
      <c r="F1515" s="367" t="s">
        <v>2351</v>
      </c>
      <c r="G1515" s="514">
        <v>100</v>
      </c>
      <c r="H1515" s="514">
        <v>100</v>
      </c>
      <c r="I1515" s="515">
        <v>20</v>
      </c>
    </row>
    <row r="1516" spans="1:9" s="93" customFormat="1" ht="12.75" customHeight="1">
      <c r="A1516" s="367">
        <v>1508</v>
      </c>
      <c r="B1516" s="512" t="s">
        <v>4467</v>
      </c>
      <c r="C1516" s="512" t="s">
        <v>4468</v>
      </c>
      <c r="D1516" s="516">
        <v>36001002526</v>
      </c>
      <c r="E1516" s="513" t="s">
        <v>2350</v>
      </c>
      <c r="F1516" s="367" t="s">
        <v>2351</v>
      </c>
      <c r="G1516" s="514">
        <v>100</v>
      </c>
      <c r="H1516" s="514">
        <v>100</v>
      </c>
      <c r="I1516" s="515">
        <v>20</v>
      </c>
    </row>
    <row r="1517" spans="1:9" s="93" customFormat="1" ht="12.75" customHeight="1">
      <c r="A1517" s="367">
        <v>1509</v>
      </c>
      <c r="B1517" s="512" t="s">
        <v>2669</v>
      </c>
      <c r="C1517" s="512" t="s">
        <v>4469</v>
      </c>
      <c r="D1517" s="447" t="s">
        <v>4470</v>
      </c>
      <c r="E1517" s="513" t="s">
        <v>2350</v>
      </c>
      <c r="F1517" s="367" t="s">
        <v>2351</v>
      </c>
      <c r="G1517" s="514">
        <v>100</v>
      </c>
      <c r="H1517" s="514">
        <v>100</v>
      </c>
      <c r="I1517" s="515">
        <v>20</v>
      </c>
    </row>
    <row r="1518" spans="1:9" s="93" customFormat="1" ht="12.75" customHeight="1">
      <c r="A1518" s="367">
        <v>1510</v>
      </c>
      <c r="B1518" s="512" t="s">
        <v>2692</v>
      </c>
      <c r="C1518" s="512" t="s">
        <v>4471</v>
      </c>
      <c r="D1518" s="447" t="s">
        <v>4472</v>
      </c>
      <c r="E1518" s="513" t="s">
        <v>2350</v>
      </c>
      <c r="F1518" s="367" t="s">
        <v>2351</v>
      </c>
      <c r="G1518" s="514">
        <v>100</v>
      </c>
      <c r="H1518" s="514">
        <v>100</v>
      </c>
      <c r="I1518" s="515">
        <v>20</v>
      </c>
    </row>
    <row r="1519" spans="1:9" s="93" customFormat="1" ht="12.75" customHeight="1">
      <c r="A1519" s="367">
        <v>1511</v>
      </c>
      <c r="B1519" s="512" t="s">
        <v>2520</v>
      </c>
      <c r="C1519" s="512" t="s">
        <v>3061</v>
      </c>
      <c r="D1519" s="516">
        <v>31001024197</v>
      </c>
      <c r="E1519" s="513" t="s">
        <v>2350</v>
      </c>
      <c r="F1519" s="367" t="s">
        <v>2351</v>
      </c>
      <c r="G1519" s="514">
        <v>100</v>
      </c>
      <c r="H1519" s="514">
        <v>100</v>
      </c>
      <c r="I1519" s="515">
        <v>20</v>
      </c>
    </row>
    <row r="1520" spans="1:9" s="93" customFormat="1" ht="12.75" customHeight="1">
      <c r="A1520" s="367">
        <v>1512</v>
      </c>
      <c r="B1520" s="512" t="s">
        <v>2355</v>
      </c>
      <c r="C1520" s="512" t="s">
        <v>4473</v>
      </c>
      <c r="D1520" s="447" t="s">
        <v>4474</v>
      </c>
      <c r="E1520" s="513" t="s">
        <v>2350</v>
      </c>
      <c r="F1520" s="367" t="s">
        <v>2351</v>
      </c>
      <c r="G1520" s="514">
        <v>100</v>
      </c>
      <c r="H1520" s="514">
        <v>100</v>
      </c>
      <c r="I1520" s="515">
        <v>20</v>
      </c>
    </row>
    <row r="1521" spans="1:9" s="93" customFormat="1" ht="12.75" customHeight="1">
      <c r="A1521" s="367">
        <v>1513</v>
      </c>
      <c r="B1521" s="512" t="s">
        <v>2424</v>
      </c>
      <c r="C1521" s="512" t="s">
        <v>3851</v>
      </c>
      <c r="D1521" s="447" t="s">
        <v>4475</v>
      </c>
      <c r="E1521" s="513" t="s">
        <v>2350</v>
      </c>
      <c r="F1521" s="367" t="s">
        <v>2351</v>
      </c>
      <c r="G1521" s="514">
        <v>100</v>
      </c>
      <c r="H1521" s="514">
        <v>100</v>
      </c>
      <c r="I1521" s="515">
        <v>20</v>
      </c>
    </row>
    <row r="1522" spans="1:9" s="93" customFormat="1" ht="12.75" customHeight="1">
      <c r="A1522" s="367">
        <v>1514</v>
      </c>
      <c r="B1522" s="512" t="s">
        <v>2630</v>
      </c>
      <c r="C1522" s="512" t="s">
        <v>4476</v>
      </c>
      <c r="D1522" s="516">
        <v>17001030416</v>
      </c>
      <c r="E1522" s="513" t="s">
        <v>2350</v>
      </c>
      <c r="F1522" s="367" t="s">
        <v>2351</v>
      </c>
      <c r="G1522" s="514">
        <v>100</v>
      </c>
      <c r="H1522" s="514">
        <v>100</v>
      </c>
      <c r="I1522" s="515">
        <v>20</v>
      </c>
    </row>
    <row r="1523" spans="1:9" s="93" customFormat="1" ht="12.75" customHeight="1">
      <c r="A1523" s="367">
        <v>1515</v>
      </c>
      <c r="B1523" s="512" t="s">
        <v>4477</v>
      </c>
      <c r="C1523" s="512" t="s">
        <v>3851</v>
      </c>
      <c r="D1523" s="447" t="s">
        <v>4478</v>
      </c>
      <c r="E1523" s="513" t="s">
        <v>2350</v>
      </c>
      <c r="F1523" s="367" t="s">
        <v>2351</v>
      </c>
      <c r="G1523" s="514">
        <v>100</v>
      </c>
      <c r="H1523" s="514">
        <v>100</v>
      </c>
      <c r="I1523" s="515">
        <v>20</v>
      </c>
    </row>
    <row r="1524" spans="1:9" s="93" customFormat="1" ht="12.75" customHeight="1">
      <c r="A1524" s="367">
        <v>1516</v>
      </c>
      <c r="B1524" s="512" t="s">
        <v>2455</v>
      </c>
      <c r="C1524" s="512" t="s">
        <v>4479</v>
      </c>
      <c r="D1524" s="447" t="s">
        <v>4480</v>
      </c>
      <c r="E1524" s="513" t="s">
        <v>2350</v>
      </c>
      <c r="F1524" s="367" t="s">
        <v>2351</v>
      </c>
      <c r="G1524" s="514">
        <v>100</v>
      </c>
      <c r="H1524" s="514">
        <v>100</v>
      </c>
      <c r="I1524" s="515">
        <v>20</v>
      </c>
    </row>
    <row r="1525" spans="1:9" s="93" customFormat="1" ht="12.75" customHeight="1">
      <c r="A1525" s="367">
        <v>1517</v>
      </c>
      <c r="B1525" s="512" t="s">
        <v>837</v>
      </c>
      <c r="C1525" s="512" t="s">
        <v>595</v>
      </c>
      <c r="D1525" s="516" t="s">
        <v>4481</v>
      </c>
      <c r="E1525" s="513" t="s">
        <v>2350</v>
      </c>
      <c r="F1525" s="367" t="s">
        <v>2351</v>
      </c>
      <c r="G1525" s="514">
        <v>150</v>
      </c>
      <c r="H1525" s="514">
        <v>150</v>
      </c>
      <c r="I1525" s="515">
        <v>30</v>
      </c>
    </row>
    <row r="1526" spans="1:9" s="93" customFormat="1" ht="12.75" customHeight="1">
      <c r="A1526" s="367">
        <v>1518</v>
      </c>
      <c r="B1526" s="524" t="s">
        <v>2807</v>
      </c>
      <c r="C1526" s="524" t="s">
        <v>4080</v>
      </c>
      <c r="D1526" s="525" t="s">
        <v>4482</v>
      </c>
      <c r="E1526" s="513" t="s">
        <v>2350</v>
      </c>
      <c r="F1526" s="367" t="s">
        <v>2351</v>
      </c>
      <c r="G1526" s="514">
        <v>150</v>
      </c>
      <c r="H1526" s="514">
        <v>150</v>
      </c>
      <c r="I1526" s="515">
        <v>30</v>
      </c>
    </row>
    <row r="1527" spans="1:9" s="93" customFormat="1" ht="12.75" customHeight="1">
      <c r="A1527" s="367">
        <v>1519</v>
      </c>
      <c r="B1527" s="512" t="s">
        <v>2826</v>
      </c>
      <c r="C1527" s="512" t="s">
        <v>4483</v>
      </c>
      <c r="D1527" s="516" t="s">
        <v>4484</v>
      </c>
      <c r="E1527" s="513" t="s">
        <v>2350</v>
      </c>
      <c r="F1527" s="367" t="s">
        <v>2351</v>
      </c>
      <c r="G1527" s="514">
        <v>100</v>
      </c>
      <c r="H1527" s="514">
        <v>100</v>
      </c>
      <c r="I1527" s="515">
        <v>20</v>
      </c>
    </row>
    <row r="1528" spans="1:9" s="93" customFormat="1" ht="12.75" customHeight="1">
      <c r="A1528" s="367">
        <v>1520</v>
      </c>
      <c r="B1528" s="379" t="s">
        <v>858</v>
      </c>
      <c r="C1528" s="379" t="s">
        <v>3663</v>
      </c>
      <c r="D1528" s="517" t="s">
        <v>4485</v>
      </c>
      <c r="E1528" s="513" t="s">
        <v>2350</v>
      </c>
      <c r="F1528" s="367" t="s">
        <v>2351</v>
      </c>
      <c r="G1528" s="514">
        <v>100</v>
      </c>
      <c r="H1528" s="514">
        <v>100</v>
      </c>
      <c r="I1528" s="515">
        <v>20</v>
      </c>
    </row>
    <row r="1529" spans="1:9" s="93" customFormat="1" ht="12.75" customHeight="1">
      <c r="A1529" s="367">
        <v>1521</v>
      </c>
      <c r="B1529" s="379" t="s">
        <v>2654</v>
      </c>
      <c r="C1529" s="379" t="s">
        <v>848</v>
      </c>
      <c r="D1529" s="517" t="s">
        <v>4486</v>
      </c>
      <c r="E1529" s="513" t="s">
        <v>2350</v>
      </c>
      <c r="F1529" s="367" t="s">
        <v>2351</v>
      </c>
      <c r="G1529" s="514">
        <v>100</v>
      </c>
      <c r="H1529" s="514">
        <v>100</v>
      </c>
      <c r="I1529" s="515">
        <v>20</v>
      </c>
    </row>
    <row r="1530" spans="1:9" s="93" customFormat="1" ht="12.75" customHeight="1">
      <c r="A1530" s="367">
        <v>1522</v>
      </c>
      <c r="B1530" s="379" t="s">
        <v>513</v>
      </c>
      <c r="C1530" s="379" t="s">
        <v>3546</v>
      </c>
      <c r="D1530" s="517" t="s">
        <v>4487</v>
      </c>
      <c r="E1530" s="513" t="s">
        <v>2350</v>
      </c>
      <c r="F1530" s="367" t="s">
        <v>2351</v>
      </c>
      <c r="G1530" s="514">
        <v>150</v>
      </c>
      <c r="H1530" s="514">
        <v>150</v>
      </c>
      <c r="I1530" s="515">
        <v>30</v>
      </c>
    </row>
    <row r="1531" spans="1:9" s="93" customFormat="1" ht="12.75" customHeight="1">
      <c r="A1531" s="367">
        <v>1523</v>
      </c>
      <c r="B1531" s="512" t="s">
        <v>4488</v>
      </c>
      <c r="C1531" s="512" t="s">
        <v>4489</v>
      </c>
      <c r="D1531" s="516">
        <v>62009003876</v>
      </c>
      <c r="E1531" s="513" t="s">
        <v>2350</v>
      </c>
      <c r="F1531" s="367" t="s">
        <v>2351</v>
      </c>
      <c r="G1531" s="514">
        <v>150</v>
      </c>
      <c r="H1531" s="514">
        <v>150</v>
      </c>
      <c r="I1531" s="515">
        <v>30</v>
      </c>
    </row>
    <row r="1532" spans="1:9" s="93" customFormat="1" ht="12.75" customHeight="1">
      <c r="A1532" s="367">
        <v>1524</v>
      </c>
      <c r="B1532" s="512" t="s">
        <v>858</v>
      </c>
      <c r="C1532" s="512" t="s">
        <v>4479</v>
      </c>
      <c r="D1532" s="512">
        <v>42001013759</v>
      </c>
      <c r="E1532" s="513" t="s">
        <v>2350</v>
      </c>
      <c r="F1532" s="367" t="s">
        <v>2351</v>
      </c>
      <c r="G1532" s="514">
        <v>100</v>
      </c>
      <c r="H1532" s="514">
        <v>100</v>
      </c>
      <c r="I1532" s="515">
        <v>20</v>
      </c>
    </row>
    <row r="1533" spans="1:9" s="93" customFormat="1" ht="12.75" customHeight="1">
      <c r="A1533" s="367">
        <v>1525</v>
      </c>
      <c r="B1533" s="518" t="s">
        <v>2824</v>
      </c>
      <c r="C1533" s="518" t="s">
        <v>4490</v>
      </c>
      <c r="D1533" s="512">
        <v>18001001486</v>
      </c>
      <c r="E1533" s="513" t="s">
        <v>2350</v>
      </c>
      <c r="F1533" s="367" t="s">
        <v>2351</v>
      </c>
      <c r="G1533" s="514">
        <v>150</v>
      </c>
      <c r="H1533" s="514">
        <v>150</v>
      </c>
      <c r="I1533" s="515">
        <v>30</v>
      </c>
    </row>
    <row r="1534" spans="1:9" s="93" customFormat="1" ht="12.75" customHeight="1">
      <c r="A1534" s="367">
        <v>1526</v>
      </c>
      <c r="B1534" s="512" t="s">
        <v>2405</v>
      </c>
      <c r="C1534" s="512" t="s">
        <v>4491</v>
      </c>
      <c r="D1534" s="516">
        <v>48001024297</v>
      </c>
      <c r="E1534" s="513" t="s">
        <v>2350</v>
      </c>
      <c r="F1534" s="367" t="s">
        <v>2351</v>
      </c>
      <c r="G1534" s="514">
        <v>100</v>
      </c>
      <c r="H1534" s="514">
        <v>100</v>
      </c>
      <c r="I1534" s="515">
        <v>20</v>
      </c>
    </row>
    <row r="1535" spans="1:9" s="93" customFormat="1" ht="12.75" customHeight="1">
      <c r="A1535" s="367">
        <v>1527</v>
      </c>
      <c r="B1535" s="512" t="s">
        <v>4492</v>
      </c>
      <c r="C1535" s="512" t="s">
        <v>4228</v>
      </c>
      <c r="D1535" s="447" t="s">
        <v>4493</v>
      </c>
      <c r="E1535" s="513" t="s">
        <v>2350</v>
      </c>
      <c r="F1535" s="367" t="s">
        <v>2351</v>
      </c>
      <c r="G1535" s="514">
        <v>100</v>
      </c>
      <c r="H1535" s="514">
        <v>100</v>
      </c>
      <c r="I1535" s="515">
        <v>20</v>
      </c>
    </row>
    <row r="1536" spans="1:9" s="93" customFormat="1" ht="12.75" customHeight="1">
      <c r="A1536" s="367">
        <v>1528</v>
      </c>
      <c r="B1536" s="512" t="s">
        <v>2469</v>
      </c>
      <c r="C1536" s="512" t="s">
        <v>2646</v>
      </c>
      <c r="D1536" s="447" t="s">
        <v>4494</v>
      </c>
      <c r="E1536" s="513" t="s">
        <v>2350</v>
      </c>
      <c r="F1536" s="367" t="s">
        <v>2351</v>
      </c>
      <c r="G1536" s="514">
        <v>100</v>
      </c>
      <c r="H1536" s="514">
        <v>100</v>
      </c>
      <c r="I1536" s="515">
        <v>20</v>
      </c>
    </row>
    <row r="1537" spans="1:9" s="93" customFormat="1" ht="12.75" customHeight="1">
      <c r="A1537" s="367">
        <v>1529</v>
      </c>
      <c r="B1537" s="512" t="s">
        <v>4495</v>
      </c>
      <c r="C1537" s="512" t="s">
        <v>4496</v>
      </c>
      <c r="D1537" s="516" t="s">
        <v>4497</v>
      </c>
      <c r="E1537" s="513" t="s">
        <v>2350</v>
      </c>
      <c r="F1537" s="367" t="s">
        <v>2351</v>
      </c>
      <c r="G1537" s="514">
        <v>100</v>
      </c>
      <c r="H1537" s="514">
        <v>100</v>
      </c>
      <c r="I1537" s="515">
        <v>20</v>
      </c>
    </row>
    <row r="1538" spans="1:9" s="93" customFormat="1" ht="12.75" customHeight="1">
      <c r="A1538" s="367">
        <v>1530</v>
      </c>
      <c r="B1538" s="512" t="s">
        <v>2435</v>
      </c>
      <c r="C1538" s="512" t="s">
        <v>4498</v>
      </c>
      <c r="D1538" s="447" t="s">
        <v>4499</v>
      </c>
      <c r="E1538" s="513" t="s">
        <v>2350</v>
      </c>
      <c r="F1538" s="367" t="s">
        <v>2351</v>
      </c>
      <c r="G1538" s="514">
        <v>100</v>
      </c>
      <c r="H1538" s="514">
        <v>100</v>
      </c>
      <c r="I1538" s="515">
        <v>20</v>
      </c>
    </row>
    <row r="1539" spans="1:9" s="93" customFormat="1" ht="12.75" customHeight="1">
      <c r="A1539" s="367">
        <v>1531</v>
      </c>
      <c r="B1539" s="512" t="s">
        <v>2976</v>
      </c>
      <c r="C1539" s="512" t="s">
        <v>4500</v>
      </c>
      <c r="D1539" s="447" t="s">
        <v>4501</v>
      </c>
      <c r="E1539" s="513" t="s">
        <v>2350</v>
      </c>
      <c r="F1539" s="367" t="s">
        <v>2351</v>
      </c>
      <c r="G1539" s="514">
        <v>100</v>
      </c>
      <c r="H1539" s="514">
        <v>100</v>
      </c>
      <c r="I1539" s="515">
        <v>20</v>
      </c>
    </row>
    <row r="1540" spans="1:9" s="93" customFormat="1" ht="12.75" customHeight="1">
      <c r="A1540" s="367">
        <v>1532</v>
      </c>
      <c r="B1540" s="512" t="s">
        <v>837</v>
      </c>
      <c r="C1540" s="512" t="s">
        <v>2751</v>
      </c>
      <c r="D1540" s="447" t="s">
        <v>4502</v>
      </c>
      <c r="E1540" s="513" t="s">
        <v>2350</v>
      </c>
      <c r="F1540" s="367" t="s">
        <v>2351</v>
      </c>
      <c r="G1540" s="514">
        <v>100</v>
      </c>
      <c r="H1540" s="514">
        <v>100</v>
      </c>
      <c r="I1540" s="515">
        <v>20</v>
      </c>
    </row>
    <row r="1541" spans="1:9" s="93" customFormat="1" ht="12.75" customHeight="1">
      <c r="A1541" s="367">
        <v>1533</v>
      </c>
      <c r="B1541" s="512" t="s">
        <v>2390</v>
      </c>
      <c r="C1541" s="512" t="s">
        <v>4503</v>
      </c>
      <c r="D1541" s="447" t="s">
        <v>4504</v>
      </c>
      <c r="E1541" s="513" t="s">
        <v>2350</v>
      </c>
      <c r="F1541" s="367" t="s">
        <v>2351</v>
      </c>
      <c r="G1541" s="514">
        <v>100</v>
      </c>
      <c r="H1541" s="514">
        <v>100</v>
      </c>
      <c r="I1541" s="515">
        <v>20</v>
      </c>
    </row>
    <row r="1542" spans="1:9" s="93" customFormat="1" ht="12.75" customHeight="1">
      <c r="A1542" s="367">
        <v>1534</v>
      </c>
      <c r="B1542" s="512" t="s">
        <v>2390</v>
      </c>
      <c r="C1542" s="512" t="s">
        <v>883</v>
      </c>
      <c r="D1542" s="447" t="s">
        <v>4505</v>
      </c>
      <c r="E1542" s="513" t="s">
        <v>2350</v>
      </c>
      <c r="F1542" s="367" t="s">
        <v>2351</v>
      </c>
      <c r="G1542" s="514">
        <v>100</v>
      </c>
      <c r="H1542" s="514">
        <v>100</v>
      </c>
      <c r="I1542" s="515">
        <v>20</v>
      </c>
    </row>
    <row r="1543" spans="1:9" s="93" customFormat="1" ht="12.75" customHeight="1">
      <c r="A1543" s="367">
        <v>1535</v>
      </c>
      <c r="B1543" s="512" t="s">
        <v>2469</v>
      </c>
      <c r="C1543" s="512" t="s">
        <v>2373</v>
      </c>
      <c r="D1543" s="447" t="s">
        <v>4506</v>
      </c>
      <c r="E1543" s="513" t="s">
        <v>2350</v>
      </c>
      <c r="F1543" s="367" t="s">
        <v>2351</v>
      </c>
      <c r="G1543" s="514">
        <v>100</v>
      </c>
      <c r="H1543" s="514">
        <v>100</v>
      </c>
      <c r="I1543" s="515">
        <v>20</v>
      </c>
    </row>
    <row r="1544" spans="1:9" s="93" customFormat="1" ht="12.75" customHeight="1">
      <c r="A1544" s="367">
        <v>1536</v>
      </c>
      <c r="B1544" s="512" t="s">
        <v>2566</v>
      </c>
      <c r="C1544" s="512" t="s">
        <v>4507</v>
      </c>
      <c r="D1544" s="516">
        <v>36001005868</v>
      </c>
      <c r="E1544" s="513" t="s">
        <v>2350</v>
      </c>
      <c r="F1544" s="367" t="s">
        <v>2351</v>
      </c>
      <c r="G1544" s="514">
        <v>100</v>
      </c>
      <c r="H1544" s="514">
        <v>100</v>
      </c>
      <c r="I1544" s="515">
        <v>20</v>
      </c>
    </row>
    <row r="1545" spans="1:9" s="93" customFormat="1" ht="12.75" customHeight="1">
      <c r="A1545" s="367">
        <v>1537</v>
      </c>
      <c r="B1545" s="512" t="s">
        <v>2766</v>
      </c>
      <c r="C1545" s="512" t="s">
        <v>3341</v>
      </c>
      <c r="D1545" s="447" t="s">
        <v>4508</v>
      </c>
      <c r="E1545" s="513" t="s">
        <v>2350</v>
      </c>
      <c r="F1545" s="367" t="s">
        <v>2351</v>
      </c>
      <c r="G1545" s="514">
        <v>100</v>
      </c>
      <c r="H1545" s="514">
        <v>100</v>
      </c>
      <c r="I1545" s="515">
        <v>20</v>
      </c>
    </row>
    <row r="1546" spans="1:9" s="93" customFormat="1" ht="12.75" customHeight="1">
      <c r="A1546" s="367">
        <v>1538</v>
      </c>
      <c r="B1546" s="512" t="s">
        <v>2734</v>
      </c>
      <c r="C1546" s="512" t="s">
        <v>4509</v>
      </c>
      <c r="D1546" s="447" t="s">
        <v>4510</v>
      </c>
      <c r="E1546" s="513" t="s">
        <v>2350</v>
      </c>
      <c r="F1546" s="367" t="s">
        <v>2351</v>
      </c>
      <c r="G1546" s="514">
        <v>100</v>
      </c>
      <c r="H1546" s="514">
        <v>100</v>
      </c>
      <c r="I1546" s="515">
        <v>20</v>
      </c>
    </row>
    <row r="1547" spans="1:9" s="93" customFormat="1" ht="12.75" customHeight="1">
      <c r="A1547" s="367">
        <v>1539</v>
      </c>
      <c r="B1547" s="512" t="s">
        <v>600</v>
      </c>
      <c r="C1547" s="512" t="s">
        <v>4511</v>
      </c>
      <c r="D1547" s="447" t="s">
        <v>4512</v>
      </c>
      <c r="E1547" s="513" t="s">
        <v>2350</v>
      </c>
      <c r="F1547" s="367" t="s">
        <v>2351</v>
      </c>
      <c r="G1547" s="514">
        <v>100</v>
      </c>
      <c r="H1547" s="514">
        <v>100</v>
      </c>
      <c r="I1547" s="515">
        <v>20</v>
      </c>
    </row>
    <row r="1548" spans="1:9" s="93" customFormat="1" ht="12.75" customHeight="1">
      <c r="A1548" s="367">
        <v>1540</v>
      </c>
      <c r="B1548" s="512" t="s">
        <v>671</v>
      </c>
      <c r="C1548" s="512" t="s">
        <v>3800</v>
      </c>
      <c r="D1548" s="447" t="s">
        <v>4513</v>
      </c>
      <c r="E1548" s="513" t="s">
        <v>2350</v>
      </c>
      <c r="F1548" s="367" t="s">
        <v>2351</v>
      </c>
      <c r="G1548" s="514">
        <v>100</v>
      </c>
      <c r="H1548" s="514">
        <v>100</v>
      </c>
      <c r="I1548" s="515">
        <v>20</v>
      </c>
    </row>
    <row r="1549" spans="1:9" s="93" customFormat="1" ht="12.75" customHeight="1">
      <c r="A1549" s="367">
        <v>1541</v>
      </c>
      <c r="B1549" s="512" t="s">
        <v>837</v>
      </c>
      <c r="C1549" s="512" t="s">
        <v>4219</v>
      </c>
      <c r="D1549" s="516">
        <v>29001004687</v>
      </c>
      <c r="E1549" s="513" t="s">
        <v>2350</v>
      </c>
      <c r="F1549" s="367" t="s">
        <v>2351</v>
      </c>
      <c r="G1549" s="514">
        <v>100</v>
      </c>
      <c r="H1549" s="514">
        <v>100</v>
      </c>
      <c r="I1549" s="515">
        <v>20</v>
      </c>
    </row>
    <row r="1550" spans="1:9" s="93" customFormat="1" ht="12.75" customHeight="1">
      <c r="A1550" s="367">
        <v>1542</v>
      </c>
      <c r="B1550" s="512" t="s">
        <v>2793</v>
      </c>
      <c r="C1550" s="512" t="s">
        <v>4514</v>
      </c>
      <c r="D1550" s="516">
        <v>65002010994</v>
      </c>
      <c r="E1550" s="513" t="s">
        <v>2350</v>
      </c>
      <c r="F1550" s="367" t="s">
        <v>2351</v>
      </c>
      <c r="G1550" s="514">
        <v>100</v>
      </c>
      <c r="H1550" s="514">
        <v>100</v>
      </c>
      <c r="I1550" s="515">
        <v>20</v>
      </c>
    </row>
    <row r="1551" spans="1:9" s="93" customFormat="1" ht="12.75" customHeight="1">
      <c r="A1551" s="367">
        <v>1543</v>
      </c>
      <c r="B1551" s="512" t="s">
        <v>676</v>
      </c>
      <c r="C1551" s="512" t="s">
        <v>4515</v>
      </c>
      <c r="D1551" s="447" t="s">
        <v>4516</v>
      </c>
      <c r="E1551" s="513" t="s">
        <v>2350</v>
      </c>
      <c r="F1551" s="367" t="s">
        <v>2351</v>
      </c>
      <c r="G1551" s="514">
        <v>100</v>
      </c>
      <c r="H1551" s="514">
        <v>100</v>
      </c>
      <c r="I1551" s="515">
        <v>20</v>
      </c>
    </row>
    <row r="1552" spans="1:9" s="93" customFormat="1" ht="12.75" customHeight="1">
      <c r="A1552" s="367">
        <v>1544</v>
      </c>
      <c r="B1552" s="512" t="s">
        <v>2390</v>
      </c>
      <c r="C1552" s="512" t="s">
        <v>4517</v>
      </c>
      <c r="D1552" s="447" t="s">
        <v>4518</v>
      </c>
      <c r="E1552" s="513" t="s">
        <v>2350</v>
      </c>
      <c r="F1552" s="367" t="s">
        <v>2351</v>
      </c>
      <c r="G1552" s="514">
        <v>100</v>
      </c>
      <c r="H1552" s="514">
        <v>100</v>
      </c>
      <c r="I1552" s="515">
        <v>20</v>
      </c>
    </row>
    <row r="1553" spans="1:9" s="93" customFormat="1" ht="12.75" customHeight="1">
      <c r="A1553" s="367">
        <v>1545</v>
      </c>
      <c r="B1553" s="512" t="s">
        <v>837</v>
      </c>
      <c r="C1553" s="512" t="s">
        <v>4519</v>
      </c>
      <c r="D1553" s="516">
        <v>62002003508</v>
      </c>
      <c r="E1553" s="513" t="s">
        <v>2350</v>
      </c>
      <c r="F1553" s="367" t="s">
        <v>2351</v>
      </c>
      <c r="G1553" s="514">
        <v>100</v>
      </c>
      <c r="H1553" s="514">
        <v>100</v>
      </c>
      <c r="I1553" s="515">
        <v>20</v>
      </c>
    </row>
    <row r="1554" spans="1:9" s="93" customFormat="1" ht="12.75" customHeight="1">
      <c r="A1554" s="367">
        <v>1546</v>
      </c>
      <c r="B1554" s="512" t="s">
        <v>2490</v>
      </c>
      <c r="C1554" s="512" t="s">
        <v>2524</v>
      </c>
      <c r="D1554" s="447" t="s">
        <v>4520</v>
      </c>
      <c r="E1554" s="513" t="s">
        <v>2350</v>
      </c>
      <c r="F1554" s="367" t="s">
        <v>2351</v>
      </c>
      <c r="G1554" s="514">
        <v>100</v>
      </c>
      <c r="H1554" s="514">
        <v>100</v>
      </c>
      <c r="I1554" s="515">
        <v>20</v>
      </c>
    </row>
    <row r="1555" spans="1:9" s="93" customFormat="1" ht="12.75" customHeight="1">
      <c r="A1555" s="367">
        <v>1547</v>
      </c>
      <c r="B1555" s="512" t="s">
        <v>2476</v>
      </c>
      <c r="C1555" s="512" t="s">
        <v>3501</v>
      </c>
      <c r="D1555" s="447" t="s">
        <v>4521</v>
      </c>
      <c r="E1555" s="513" t="s">
        <v>2350</v>
      </c>
      <c r="F1555" s="367" t="s">
        <v>2351</v>
      </c>
      <c r="G1555" s="514">
        <v>100</v>
      </c>
      <c r="H1555" s="514">
        <v>100</v>
      </c>
      <c r="I1555" s="515">
        <v>20</v>
      </c>
    </row>
    <row r="1556" spans="1:9" s="93" customFormat="1" ht="12.75" customHeight="1">
      <c r="A1556" s="367">
        <v>1548</v>
      </c>
      <c r="B1556" s="512" t="s">
        <v>513</v>
      </c>
      <c r="C1556" s="512" t="s">
        <v>4522</v>
      </c>
      <c r="D1556" s="447" t="s">
        <v>4523</v>
      </c>
      <c r="E1556" s="513" t="s">
        <v>2350</v>
      </c>
      <c r="F1556" s="367" t="s">
        <v>2351</v>
      </c>
      <c r="G1556" s="514">
        <v>100</v>
      </c>
      <c r="H1556" s="514">
        <v>100</v>
      </c>
      <c r="I1556" s="515">
        <v>20</v>
      </c>
    </row>
    <row r="1557" spans="1:9" s="93" customFormat="1" ht="12.75" customHeight="1">
      <c r="A1557" s="367">
        <v>1549</v>
      </c>
      <c r="B1557" s="512" t="s">
        <v>4524</v>
      </c>
      <c r="C1557" s="512" t="s">
        <v>4525</v>
      </c>
      <c r="D1557" s="447" t="s">
        <v>4526</v>
      </c>
      <c r="E1557" s="513" t="s">
        <v>2350</v>
      </c>
      <c r="F1557" s="367" t="s">
        <v>2351</v>
      </c>
      <c r="G1557" s="514">
        <v>100</v>
      </c>
      <c r="H1557" s="514">
        <v>100</v>
      </c>
      <c r="I1557" s="515">
        <v>20</v>
      </c>
    </row>
    <row r="1558" spans="1:9" s="93" customFormat="1" ht="12.75" customHeight="1">
      <c r="A1558" s="367">
        <v>1550</v>
      </c>
      <c r="B1558" s="512" t="s">
        <v>877</v>
      </c>
      <c r="C1558" s="512" t="s">
        <v>4080</v>
      </c>
      <c r="D1558" s="447" t="s">
        <v>4527</v>
      </c>
      <c r="E1558" s="513" t="s">
        <v>2350</v>
      </c>
      <c r="F1558" s="367" t="s">
        <v>2351</v>
      </c>
      <c r="G1558" s="514">
        <v>100</v>
      </c>
      <c r="H1558" s="514">
        <v>100</v>
      </c>
      <c r="I1558" s="515">
        <v>20</v>
      </c>
    </row>
    <row r="1559" spans="1:9" s="93" customFormat="1" ht="12.75" customHeight="1">
      <c r="A1559" s="367">
        <v>1551</v>
      </c>
      <c r="B1559" s="512" t="s">
        <v>2560</v>
      </c>
      <c r="C1559" s="512" t="s">
        <v>584</v>
      </c>
      <c r="D1559" s="516">
        <v>62005025608</v>
      </c>
      <c r="E1559" s="513" t="s">
        <v>2350</v>
      </c>
      <c r="F1559" s="367" t="s">
        <v>2351</v>
      </c>
      <c r="G1559" s="514">
        <v>100</v>
      </c>
      <c r="H1559" s="514">
        <v>100</v>
      </c>
      <c r="I1559" s="515">
        <v>20</v>
      </c>
    </row>
    <row r="1560" spans="1:9" s="93" customFormat="1" ht="12.75" customHeight="1">
      <c r="A1560" s="367">
        <v>1552</v>
      </c>
      <c r="B1560" s="512" t="s">
        <v>843</v>
      </c>
      <c r="C1560" s="512" t="s">
        <v>3840</v>
      </c>
      <c r="D1560" s="516">
        <v>22001024114</v>
      </c>
      <c r="E1560" s="513" t="s">
        <v>2350</v>
      </c>
      <c r="F1560" s="367" t="s">
        <v>2351</v>
      </c>
      <c r="G1560" s="514">
        <v>100</v>
      </c>
      <c r="H1560" s="514">
        <v>100</v>
      </c>
      <c r="I1560" s="515">
        <v>20</v>
      </c>
    </row>
    <row r="1561" spans="1:9" s="93" customFormat="1" ht="12.75" customHeight="1">
      <c r="A1561" s="367">
        <v>1553</v>
      </c>
      <c r="B1561" s="512" t="s">
        <v>587</v>
      </c>
      <c r="C1561" s="512" t="s">
        <v>3280</v>
      </c>
      <c r="D1561" s="516" t="s">
        <v>4528</v>
      </c>
      <c r="E1561" s="513" t="s">
        <v>2350</v>
      </c>
      <c r="F1561" s="367" t="s">
        <v>2351</v>
      </c>
      <c r="G1561" s="514">
        <v>100</v>
      </c>
      <c r="H1561" s="514">
        <v>100</v>
      </c>
      <c r="I1561" s="515">
        <v>20</v>
      </c>
    </row>
    <row r="1562" spans="1:9" s="93" customFormat="1" ht="12.75" customHeight="1">
      <c r="A1562" s="367">
        <v>1554</v>
      </c>
      <c r="B1562" s="512" t="s">
        <v>2630</v>
      </c>
      <c r="C1562" s="512" t="s">
        <v>3294</v>
      </c>
      <c r="D1562" s="516">
        <v>54001047784</v>
      </c>
      <c r="E1562" s="513" t="s">
        <v>2350</v>
      </c>
      <c r="F1562" s="367" t="s">
        <v>2351</v>
      </c>
      <c r="G1562" s="514">
        <v>100</v>
      </c>
      <c r="H1562" s="514">
        <v>100</v>
      </c>
      <c r="I1562" s="515">
        <v>20</v>
      </c>
    </row>
    <row r="1563" spans="1:9" s="93" customFormat="1" ht="12.75" customHeight="1">
      <c r="A1563" s="367">
        <v>1555</v>
      </c>
      <c r="B1563" s="512" t="s">
        <v>4529</v>
      </c>
      <c r="C1563" s="512" t="s">
        <v>4530</v>
      </c>
      <c r="D1563" s="447" t="s">
        <v>4531</v>
      </c>
      <c r="E1563" s="513" t="s">
        <v>2350</v>
      </c>
      <c r="F1563" s="367" t="s">
        <v>2351</v>
      </c>
      <c r="G1563" s="514">
        <v>100</v>
      </c>
      <c r="H1563" s="514">
        <v>100</v>
      </c>
      <c r="I1563" s="515">
        <v>20</v>
      </c>
    </row>
    <row r="1564" spans="1:9" s="93" customFormat="1" ht="12.75" customHeight="1">
      <c r="A1564" s="367">
        <v>1556</v>
      </c>
      <c r="B1564" s="512" t="s">
        <v>2509</v>
      </c>
      <c r="C1564" s="512" t="s">
        <v>4532</v>
      </c>
      <c r="D1564" s="516">
        <v>35001002770</v>
      </c>
      <c r="E1564" s="513" t="s">
        <v>2350</v>
      </c>
      <c r="F1564" s="367" t="s">
        <v>2351</v>
      </c>
      <c r="G1564" s="514">
        <v>100</v>
      </c>
      <c r="H1564" s="514">
        <v>100</v>
      </c>
      <c r="I1564" s="515">
        <v>20</v>
      </c>
    </row>
    <row r="1565" spans="1:9" s="93" customFormat="1" ht="12.75" customHeight="1">
      <c r="A1565" s="367">
        <v>1557</v>
      </c>
      <c r="B1565" s="512" t="s">
        <v>2355</v>
      </c>
      <c r="C1565" s="512" t="s">
        <v>4533</v>
      </c>
      <c r="D1565" s="516" t="s">
        <v>4534</v>
      </c>
      <c r="E1565" s="513" t="s">
        <v>2350</v>
      </c>
      <c r="F1565" s="367" t="s">
        <v>2351</v>
      </c>
      <c r="G1565" s="514">
        <v>100</v>
      </c>
      <c r="H1565" s="514">
        <v>100</v>
      </c>
      <c r="I1565" s="515">
        <v>20</v>
      </c>
    </row>
    <row r="1566" spans="1:9" s="93" customFormat="1" ht="12.75" customHeight="1">
      <c r="A1566" s="367">
        <v>1558</v>
      </c>
      <c r="B1566" s="512" t="s">
        <v>4535</v>
      </c>
      <c r="C1566" s="512" t="s">
        <v>4536</v>
      </c>
      <c r="D1566" s="516">
        <v>35001050974</v>
      </c>
      <c r="E1566" s="513" t="s">
        <v>2350</v>
      </c>
      <c r="F1566" s="367" t="s">
        <v>2351</v>
      </c>
      <c r="G1566" s="514">
        <v>100</v>
      </c>
      <c r="H1566" s="514">
        <v>100</v>
      </c>
      <c r="I1566" s="515">
        <v>20</v>
      </c>
    </row>
    <row r="1567" spans="1:9" s="93" customFormat="1" ht="12.75" customHeight="1">
      <c r="A1567" s="367">
        <v>1559</v>
      </c>
      <c r="B1567" s="512" t="s">
        <v>676</v>
      </c>
      <c r="C1567" s="512" t="s">
        <v>2352</v>
      </c>
      <c r="D1567" s="516">
        <v>35001118381</v>
      </c>
      <c r="E1567" s="513" t="s">
        <v>2350</v>
      </c>
      <c r="F1567" s="367" t="s">
        <v>2351</v>
      </c>
      <c r="G1567" s="514">
        <v>100</v>
      </c>
      <c r="H1567" s="514">
        <v>100</v>
      </c>
      <c r="I1567" s="515">
        <v>20</v>
      </c>
    </row>
    <row r="1568" spans="1:9" s="93" customFormat="1" ht="12.75" customHeight="1">
      <c r="A1568" s="367">
        <v>1560</v>
      </c>
      <c r="B1568" s="512" t="s">
        <v>3972</v>
      </c>
      <c r="C1568" s="512" t="s">
        <v>2562</v>
      </c>
      <c r="D1568" s="516" t="s">
        <v>4537</v>
      </c>
      <c r="E1568" s="513" t="s">
        <v>2350</v>
      </c>
      <c r="F1568" s="367" t="s">
        <v>2351</v>
      </c>
      <c r="G1568" s="514">
        <v>100</v>
      </c>
      <c r="H1568" s="514">
        <v>100</v>
      </c>
      <c r="I1568" s="515">
        <v>20</v>
      </c>
    </row>
    <row r="1569" spans="1:9" s="93" customFormat="1" ht="12.75" customHeight="1">
      <c r="A1569" s="367">
        <v>1561</v>
      </c>
      <c r="B1569" s="512" t="s">
        <v>513</v>
      </c>
      <c r="C1569" s="512" t="s">
        <v>4538</v>
      </c>
      <c r="D1569" s="516">
        <v>35001107920</v>
      </c>
      <c r="E1569" s="513" t="s">
        <v>2350</v>
      </c>
      <c r="F1569" s="367" t="s">
        <v>2351</v>
      </c>
      <c r="G1569" s="514">
        <v>100</v>
      </c>
      <c r="H1569" s="514">
        <v>100</v>
      </c>
      <c r="I1569" s="515">
        <v>20</v>
      </c>
    </row>
    <row r="1570" spans="1:9" s="93" customFormat="1" ht="12.75" customHeight="1">
      <c r="A1570" s="367">
        <v>1562</v>
      </c>
      <c r="B1570" s="512" t="s">
        <v>3356</v>
      </c>
      <c r="C1570" s="512" t="s">
        <v>2548</v>
      </c>
      <c r="D1570" s="516">
        <v>35001122026</v>
      </c>
      <c r="E1570" s="513" t="s">
        <v>2350</v>
      </c>
      <c r="F1570" s="367" t="s">
        <v>2351</v>
      </c>
      <c r="G1570" s="514">
        <v>100</v>
      </c>
      <c r="H1570" s="514">
        <v>100</v>
      </c>
      <c r="I1570" s="515">
        <v>20</v>
      </c>
    </row>
    <row r="1571" spans="1:9" s="93" customFormat="1" ht="12.75" customHeight="1">
      <c r="A1571" s="367">
        <v>1563</v>
      </c>
      <c r="B1571" s="512" t="s">
        <v>2476</v>
      </c>
      <c r="C1571" s="512" t="s">
        <v>4539</v>
      </c>
      <c r="D1571" s="516">
        <v>35001122221</v>
      </c>
      <c r="E1571" s="513" t="s">
        <v>2350</v>
      </c>
      <c r="F1571" s="367" t="s">
        <v>2351</v>
      </c>
      <c r="G1571" s="514">
        <v>100</v>
      </c>
      <c r="H1571" s="514">
        <v>100</v>
      </c>
      <c r="I1571" s="515">
        <v>20</v>
      </c>
    </row>
    <row r="1572" spans="1:9" s="93" customFormat="1" ht="12.75" customHeight="1">
      <c r="A1572" s="367">
        <v>1564</v>
      </c>
      <c r="B1572" s="512" t="s">
        <v>2903</v>
      </c>
      <c r="C1572" s="512" t="s">
        <v>4540</v>
      </c>
      <c r="D1572" s="516">
        <v>35701129145</v>
      </c>
      <c r="E1572" s="513" t="s">
        <v>2350</v>
      </c>
      <c r="F1572" s="367" t="s">
        <v>2351</v>
      </c>
      <c r="G1572" s="514">
        <v>100</v>
      </c>
      <c r="H1572" s="514">
        <v>100</v>
      </c>
      <c r="I1572" s="515">
        <v>20</v>
      </c>
    </row>
    <row r="1573" spans="1:9" s="93" customFormat="1" ht="12.75" customHeight="1">
      <c r="A1573" s="367">
        <v>1565</v>
      </c>
      <c r="B1573" s="512" t="s">
        <v>2390</v>
      </c>
      <c r="C1573" s="512" t="s">
        <v>4541</v>
      </c>
      <c r="D1573" s="516">
        <v>35001120590</v>
      </c>
      <c r="E1573" s="513" t="s">
        <v>2350</v>
      </c>
      <c r="F1573" s="367" t="s">
        <v>2351</v>
      </c>
      <c r="G1573" s="514">
        <v>100</v>
      </c>
      <c r="H1573" s="514">
        <v>100</v>
      </c>
      <c r="I1573" s="515">
        <v>20</v>
      </c>
    </row>
    <row r="1574" spans="1:9" s="93" customFormat="1" ht="12.75" customHeight="1">
      <c r="A1574" s="367">
        <v>1566</v>
      </c>
      <c r="B1574" s="512" t="s">
        <v>513</v>
      </c>
      <c r="C1574" s="512" t="s">
        <v>834</v>
      </c>
      <c r="D1574" s="516">
        <v>35001028086</v>
      </c>
      <c r="E1574" s="513" t="s">
        <v>2350</v>
      </c>
      <c r="F1574" s="367" t="s">
        <v>2351</v>
      </c>
      <c r="G1574" s="514">
        <v>100</v>
      </c>
      <c r="H1574" s="514">
        <v>100</v>
      </c>
      <c r="I1574" s="515">
        <v>20</v>
      </c>
    </row>
    <row r="1575" spans="1:9" s="93" customFormat="1" ht="12.75" customHeight="1">
      <c r="A1575" s="367">
        <v>1567</v>
      </c>
      <c r="B1575" s="512" t="s">
        <v>600</v>
      </c>
      <c r="C1575" s="512" t="s">
        <v>3464</v>
      </c>
      <c r="D1575" s="516">
        <v>18001051607</v>
      </c>
      <c r="E1575" s="513" t="s">
        <v>2350</v>
      </c>
      <c r="F1575" s="367" t="s">
        <v>2351</v>
      </c>
      <c r="G1575" s="514">
        <v>100</v>
      </c>
      <c r="H1575" s="514">
        <v>100</v>
      </c>
      <c r="I1575" s="515">
        <v>20</v>
      </c>
    </row>
    <row r="1576" spans="1:9" s="93" customFormat="1" ht="12.75" customHeight="1">
      <c r="A1576" s="367">
        <v>1568</v>
      </c>
      <c r="B1576" s="512" t="s">
        <v>2353</v>
      </c>
      <c r="C1576" s="512" t="s">
        <v>4542</v>
      </c>
      <c r="D1576" s="516">
        <v>35001120628</v>
      </c>
      <c r="E1576" s="513" t="s">
        <v>2350</v>
      </c>
      <c r="F1576" s="367" t="s">
        <v>2351</v>
      </c>
      <c r="G1576" s="514">
        <v>100</v>
      </c>
      <c r="H1576" s="514">
        <v>100</v>
      </c>
      <c r="I1576" s="515">
        <v>20</v>
      </c>
    </row>
    <row r="1577" spans="1:9" s="93" customFormat="1" ht="12.75" customHeight="1">
      <c r="A1577" s="367">
        <v>1569</v>
      </c>
      <c r="B1577" s="512" t="s">
        <v>3488</v>
      </c>
      <c r="C1577" s="512" t="s">
        <v>4543</v>
      </c>
      <c r="D1577" s="516" t="s">
        <v>4544</v>
      </c>
      <c r="E1577" s="513" t="s">
        <v>2350</v>
      </c>
      <c r="F1577" s="367" t="s">
        <v>2351</v>
      </c>
      <c r="G1577" s="514">
        <v>100</v>
      </c>
      <c r="H1577" s="514">
        <v>100</v>
      </c>
      <c r="I1577" s="515">
        <v>20</v>
      </c>
    </row>
    <row r="1578" spans="1:9" s="93" customFormat="1" ht="12.75" customHeight="1">
      <c r="A1578" s="367">
        <v>1570</v>
      </c>
      <c r="B1578" s="512" t="s">
        <v>837</v>
      </c>
      <c r="C1578" s="512" t="s">
        <v>2625</v>
      </c>
      <c r="D1578" s="516">
        <v>35001116706</v>
      </c>
      <c r="E1578" s="513" t="s">
        <v>2350</v>
      </c>
      <c r="F1578" s="367" t="s">
        <v>2351</v>
      </c>
      <c r="G1578" s="514">
        <v>100</v>
      </c>
      <c r="H1578" s="514">
        <v>100</v>
      </c>
      <c r="I1578" s="515">
        <v>20</v>
      </c>
    </row>
    <row r="1579" spans="1:9" s="93" customFormat="1" ht="12.75" customHeight="1">
      <c r="A1579" s="367">
        <v>1571</v>
      </c>
      <c r="B1579" s="512" t="s">
        <v>2538</v>
      </c>
      <c r="C1579" s="512" t="s">
        <v>4545</v>
      </c>
      <c r="D1579" s="516">
        <v>12001083427</v>
      </c>
      <c r="E1579" s="513" t="s">
        <v>2350</v>
      </c>
      <c r="F1579" s="367" t="s">
        <v>2351</v>
      </c>
      <c r="G1579" s="514">
        <v>100</v>
      </c>
      <c r="H1579" s="514">
        <v>100</v>
      </c>
      <c r="I1579" s="515">
        <v>20</v>
      </c>
    </row>
    <row r="1580" spans="1:9" s="93" customFormat="1" ht="12.75" customHeight="1">
      <c r="A1580" s="367">
        <v>1572</v>
      </c>
      <c r="B1580" s="512" t="s">
        <v>2540</v>
      </c>
      <c r="C1580" s="512" t="s">
        <v>2820</v>
      </c>
      <c r="D1580" s="516">
        <v>35001128651</v>
      </c>
      <c r="E1580" s="513" t="s">
        <v>2350</v>
      </c>
      <c r="F1580" s="367" t="s">
        <v>2351</v>
      </c>
      <c r="G1580" s="514">
        <v>100</v>
      </c>
      <c r="H1580" s="514">
        <v>100</v>
      </c>
      <c r="I1580" s="515">
        <v>20</v>
      </c>
    </row>
    <row r="1581" spans="1:9" s="93" customFormat="1" ht="12.75" customHeight="1">
      <c r="A1581" s="367">
        <v>1573</v>
      </c>
      <c r="B1581" s="512" t="s">
        <v>3266</v>
      </c>
      <c r="C1581" s="512" t="s">
        <v>2439</v>
      </c>
      <c r="D1581" s="516">
        <v>35001073239</v>
      </c>
      <c r="E1581" s="513" t="s">
        <v>2350</v>
      </c>
      <c r="F1581" s="367" t="s">
        <v>2351</v>
      </c>
      <c r="G1581" s="514">
        <v>100</v>
      </c>
      <c r="H1581" s="514">
        <v>100</v>
      </c>
      <c r="I1581" s="515">
        <v>20</v>
      </c>
    </row>
    <row r="1582" spans="1:9" s="93" customFormat="1" ht="12.75" customHeight="1">
      <c r="A1582" s="367">
        <v>1574</v>
      </c>
      <c r="B1582" s="512" t="s">
        <v>2630</v>
      </c>
      <c r="C1582" s="512" t="s">
        <v>4546</v>
      </c>
      <c r="D1582" s="516">
        <v>19001083130</v>
      </c>
      <c r="E1582" s="513" t="s">
        <v>2350</v>
      </c>
      <c r="F1582" s="367" t="s">
        <v>2351</v>
      </c>
      <c r="G1582" s="514">
        <v>100</v>
      </c>
      <c r="H1582" s="514">
        <v>100</v>
      </c>
      <c r="I1582" s="515">
        <v>20</v>
      </c>
    </row>
    <row r="1583" spans="1:9" s="93" customFormat="1" ht="12.75" customHeight="1">
      <c r="A1583" s="367">
        <v>1575</v>
      </c>
      <c r="B1583" s="512" t="s">
        <v>837</v>
      </c>
      <c r="C1583" s="512" t="s">
        <v>4547</v>
      </c>
      <c r="D1583" s="516">
        <v>35001128535</v>
      </c>
      <c r="E1583" s="513" t="s">
        <v>2350</v>
      </c>
      <c r="F1583" s="367" t="s">
        <v>2351</v>
      </c>
      <c r="G1583" s="514">
        <v>100</v>
      </c>
      <c r="H1583" s="514">
        <v>100</v>
      </c>
      <c r="I1583" s="515">
        <v>20</v>
      </c>
    </row>
    <row r="1584" spans="1:9" s="93" customFormat="1" ht="12.75" customHeight="1">
      <c r="A1584" s="367">
        <v>1576</v>
      </c>
      <c r="B1584" s="512" t="s">
        <v>3972</v>
      </c>
      <c r="C1584" s="512" t="s">
        <v>2767</v>
      </c>
      <c r="D1584" s="516" t="s">
        <v>4548</v>
      </c>
      <c r="E1584" s="513" t="s">
        <v>2350</v>
      </c>
      <c r="F1584" s="367" t="s">
        <v>2351</v>
      </c>
      <c r="G1584" s="514">
        <v>100</v>
      </c>
      <c r="H1584" s="514">
        <v>100</v>
      </c>
      <c r="I1584" s="515">
        <v>20</v>
      </c>
    </row>
    <row r="1585" spans="1:9" s="93" customFormat="1" ht="12.75" customHeight="1">
      <c r="A1585" s="367">
        <v>1577</v>
      </c>
      <c r="B1585" s="512" t="s">
        <v>2699</v>
      </c>
      <c r="C1585" s="512" t="s">
        <v>4549</v>
      </c>
      <c r="D1585" s="516" t="s">
        <v>4550</v>
      </c>
      <c r="E1585" s="513" t="s">
        <v>2350</v>
      </c>
      <c r="F1585" s="367" t="s">
        <v>2351</v>
      </c>
      <c r="G1585" s="514">
        <v>100</v>
      </c>
      <c r="H1585" s="514">
        <v>100</v>
      </c>
      <c r="I1585" s="515">
        <v>20</v>
      </c>
    </row>
    <row r="1586" spans="1:9" s="93" customFormat="1" ht="12.75" customHeight="1">
      <c r="A1586" s="367">
        <v>1578</v>
      </c>
      <c r="B1586" s="512" t="s">
        <v>4551</v>
      </c>
      <c r="C1586" s="512" t="s">
        <v>4552</v>
      </c>
      <c r="D1586" s="516" t="s">
        <v>4553</v>
      </c>
      <c r="E1586" s="513" t="s">
        <v>2350</v>
      </c>
      <c r="F1586" s="367" t="s">
        <v>2351</v>
      </c>
      <c r="G1586" s="514">
        <v>100</v>
      </c>
      <c r="H1586" s="514">
        <v>100</v>
      </c>
      <c r="I1586" s="515">
        <v>20</v>
      </c>
    </row>
    <row r="1587" spans="1:9" s="93" customFormat="1" ht="12.75" customHeight="1">
      <c r="A1587" s="367">
        <v>1579</v>
      </c>
      <c r="B1587" s="512" t="s">
        <v>2511</v>
      </c>
      <c r="C1587" s="512" t="s">
        <v>2547</v>
      </c>
      <c r="D1587" s="516">
        <v>35001107679</v>
      </c>
      <c r="E1587" s="513" t="s">
        <v>2350</v>
      </c>
      <c r="F1587" s="367" t="s">
        <v>2351</v>
      </c>
      <c r="G1587" s="514">
        <v>100</v>
      </c>
      <c r="H1587" s="514">
        <v>100</v>
      </c>
      <c r="I1587" s="515">
        <v>20</v>
      </c>
    </row>
    <row r="1588" spans="1:9" s="93" customFormat="1" ht="12.75" customHeight="1">
      <c r="A1588" s="367">
        <v>1580</v>
      </c>
      <c r="B1588" s="512" t="s">
        <v>2424</v>
      </c>
      <c r="C1588" s="512" t="s">
        <v>4554</v>
      </c>
      <c r="D1588" s="516">
        <v>28001103861</v>
      </c>
      <c r="E1588" s="513" t="s">
        <v>2350</v>
      </c>
      <c r="F1588" s="367" t="s">
        <v>2351</v>
      </c>
      <c r="G1588" s="514">
        <v>100</v>
      </c>
      <c r="H1588" s="514">
        <v>100</v>
      </c>
      <c r="I1588" s="515">
        <v>20</v>
      </c>
    </row>
    <row r="1589" spans="1:9" s="93" customFormat="1" ht="12.75" customHeight="1">
      <c r="A1589" s="367">
        <v>1581</v>
      </c>
      <c r="B1589" s="512" t="s">
        <v>2630</v>
      </c>
      <c r="C1589" s="512" t="s">
        <v>3138</v>
      </c>
      <c r="D1589" s="516">
        <v>35001097997</v>
      </c>
      <c r="E1589" s="513" t="s">
        <v>2350</v>
      </c>
      <c r="F1589" s="367" t="s">
        <v>2351</v>
      </c>
      <c r="G1589" s="514">
        <v>100</v>
      </c>
      <c r="H1589" s="514">
        <v>100</v>
      </c>
      <c r="I1589" s="515">
        <v>20</v>
      </c>
    </row>
    <row r="1590" spans="1:9" s="93" customFormat="1" ht="12.75" customHeight="1">
      <c r="A1590" s="367">
        <v>1582</v>
      </c>
      <c r="B1590" s="512" t="s">
        <v>843</v>
      </c>
      <c r="C1590" s="512" t="s">
        <v>4555</v>
      </c>
      <c r="D1590" s="516">
        <v>35001122463</v>
      </c>
      <c r="E1590" s="513" t="s">
        <v>2350</v>
      </c>
      <c r="F1590" s="367" t="s">
        <v>2351</v>
      </c>
      <c r="G1590" s="514">
        <v>100</v>
      </c>
      <c r="H1590" s="514">
        <v>100</v>
      </c>
      <c r="I1590" s="515">
        <v>20</v>
      </c>
    </row>
    <row r="1591" spans="1:9" s="93" customFormat="1" ht="12.75" customHeight="1">
      <c r="A1591" s="367">
        <v>1583</v>
      </c>
      <c r="B1591" s="512" t="s">
        <v>4556</v>
      </c>
      <c r="C1591" s="512" t="s">
        <v>4557</v>
      </c>
      <c r="D1591" s="516">
        <v>35101134557</v>
      </c>
      <c r="E1591" s="513" t="s">
        <v>2350</v>
      </c>
      <c r="F1591" s="367" t="s">
        <v>2351</v>
      </c>
      <c r="G1591" s="514">
        <v>100</v>
      </c>
      <c r="H1591" s="514">
        <v>100</v>
      </c>
      <c r="I1591" s="515">
        <v>20</v>
      </c>
    </row>
    <row r="1592" spans="1:9" s="93" customFormat="1" ht="12.75" customHeight="1">
      <c r="A1592" s="367">
        <v>1584</v>
      </c>
      <c r="B1592" s="512" t="s">
        <v>2379</v>
      </c>
      <c r="C1592" s="512" t="s">
        <v>2373</v>
      </c>
      <c r="D1592" s="516" t="s">
        <v>4558</v>
      </c>
      <c r="E1592" s="513" t="s">
        <v>2350</v>
      </c>
      <c r="F1592" s="367" t="s">
        <v>2351</v>
      </c>
      <c r="G1592" s="514">
        <v>100</v>
      </c>
      <c r="H1592" s="514">
        <v>100</v>
      </c>
      <c r="I1592" s="515">
        <v>20</v>
      </c>
    </row>
    <row r="1593" spans="1:9" s="93" customFormat="1" ht="12.75" customHeight="1">
      <c r="A1593" s="367">
        <v>1585</v>
      </c>
      <c r="B1593" s="512" t="s">
        <v>600</v>
      </c>
      <c r="C1593" s="512" t="s">
        <v>3101</v>
      </c>
      <c r="D1593" s="516" t="s">
        <v>4559</v>
      </c>
      <c r="E1593" s="513" t="s">
        <v>2350</v>
      </c>
      <c r="F1593" s="367" t="s">
        <v>2351</v>
      </c>
      <c r="G1593" s="514">
        <v>100</v>
      </c>
      <c r="H1593" s="514">
        <v>100</v>
      </c>
      <c r="I1593" s="515">
        <v>20</v>
      </c>
    </row>
    <row r="1594" spans="1:9" s="93" customFormat="1" ht="12.75" customHeight="1">
      <c r="A1594" s="367">
        <v>1586</v>
      </c>
      <c r="B1594" s="512" t="s">
        <v>513</v>
      </c>
      <c r="C1594" s="512" t="s">
        <v>3029</v>
      </c>
      <c r="D1594" s="516" t="s">
        <v>4560</v>
      </c>
      <c r="E1594" s="513" t="s">
        <v>2350</v>
      </c>
      <c r="F1594" s="367" t="s">
        <v>2351</v>
      </c>
      <c r="G1594" s="514">
        <v>100</v>
      </c>
      <c r="H1594" s="514">
        <v>100</v>
      </c>
      <c r="I1594" s="515">
        <v>20</v>
      </c>
    </row>
    <row r="1595" spans="1:9" s="93" customFormat="1" ht="12.75" customHeight="1">
      <c r="A1595" s="367">
        <v>1587</v>
      </c>
      <c r="B1595" s="512" t="s">
        <v>2424</v>
      </c>
      <c r="C1595" s="512" t="s">
        <v>3769</v>
      </c>
      <c r="D1595" s="516">
        <v>56001018380</v>
      </c>
      <c r="E1595" s="513" t="s">
        <v>2350</v>
      </c>
      <c r="F1595" s="367" t="s">
        <v>2351</v>
      </c>
      <c r="G1595" s="514">
        <v>100</v>
      </c>
      <c r="H1595" s="514">
        <v>100</v>
      </c>
      <c r="I1595" s="515">
        <v>20</v>
      </c>
    </row>
    <row r="1596" spans="1:9" s="93" customFormat="1" ht="12.75" customHeight="1">
      <c r="A1596" s="367">
        <v>1588</v>
      </c>
      <c r="B1596" s="512" t="s">
        <v>2599</v>
      </c>
      <c r="C1596" s="512" t="s">
        <v>4043</v>
      </c>
      <c r="D1596" s="516">
        <v>35001031609</v>
      </c>
      <c r="E1596" s="513" t="s">
        <v>2350</v>
      </c>
      <c r="F1596" s="367" t="s">
        <v>2351</v>
      </c>
      <c r="G1596" s="514">
        <v>100</v>
      </c>
      <c r="H1596" s="514">
        <v>100</v>
      </c>
      <c r="I1596" s="515">
        <v>20</v>
      </c>
    </row>
    <row r="1597" spans="1:9" s="93" customFormat="1" ht="12.75" customHeight="1">
      <c r="A1597" s="367">
        <v>1589</v>
      </c>
      <c r="B1597" s="512" t="s">
        <v>837</v>
      </c>
      <c r="C1597" s="512" t="s">
        <v>2591</v>
      </c>
      <c r="D1597" s="516" t="s">
        <v>4561</v>
      </c>
      <c r="E1597" s="513" t="s">
        <v>2350</v>
      </c>
      <c r="F1597" s="367" t="s">
        <v>2351</v>
      </c>
      <c r="G1597" s="514">
        <v>100</v>
      </c>
      <c r="H1597" s="514">
        <v>100</v>
      </c>
      <c r="I1597" s="515">
        <v>20</v>
      </c>
    </row>
    <row r="1598" spans="1:9" s="93" customFormat="1" ht="12.75" customHeight="1">
      <c r="A1598" s="367">
        <v>1590</v>
      </c>
      <c r="B1598" s="512" t="s">
        <v>2630</v>
      </c>
      <c r="C1598" s="512" t="s">
        <v>4562</v>
      </c>
      <c r="D1598" s="516">
        <v>58001000777</v>
      </c>
      <c r="E1598" s="513" t="s">
        <v>2350</v>
      </c>
      <c r="F1598" s="367" t="s">
        <v>2351</v>
      </c>
      <c r="G1598" s="514">
        <v>100</v>
      </c>
      <c r="H1598" s="514">
        <v>100</v>
      </c>
      <c r="I1598" s="515">
        <v>20</v>
      </c>
    </row>
    <row r="1599" spans="1:9" s="93" customFormat="1" ht="12.75" customHeight="1">
      <c r="A1599" s="367">
        <v>1591</v>
      </c>
      <c r="B1599" s="512" t="s">
        <v>2493</v>
      </c>
      <c r="C1599" s="512" t="s">
        <v>4563</v>
      </c>
      <c r="D1599" s="516">
        <v>39001038370</v>
      </c>
      <c r="E1599" s="513" t="s">
        <v>2350</v>
      </c>
      <c r="F1599" s="367" t="s">
        <v>2351</v>
      </c>
      <c r="G1599" s="514">
        <v>100</v>
      </c>
      <c r="H1599" s="514">
        <v>100</v>
      </c>
      <c r="I1599" s="515">
        <v>20</v>
      </c>
    </row>
    <row r="1600" spans="1:9" s="93" customFormat="1" ht="12.75" customHeight="1">
      <c r="A1600" s="367">
        <v>1592</v>
      </c>
      <c r="B1600" s="512" t="s">
        <v>2461</v>
      </c>
      <c r="C1600" s="512" t="s">
        <v>4564</v>
      </c>
      <c r="D1600" s="516">
        <v>59001107905</v>
      </c>
      <c r="E1600" s="513" t="s">
        <v>2350</v>
      </c>
      <c r="F1600" s="367" t="s">
        <v>2351</v>
      </c>
      <c r="G1600" s="514">
        <v>100</v>
      </c>
      <c r="H1600" s="514">
        <v>100</v>
      </c>
      <c r="I1600" s="515">
        <v>20</v>
      </c>
    </row>
    <row r="1601" spans="1:9" s="93" customFormat="1" ht="12.75" customHeight="1">
      <c r="A1601" s="367">
        <v>1593</v>
      </c>
      <c r="B1601" s="512" t="s">
        <v>2358</v>
      </c>
      <c r="C1601" s="512" t="s">
        <v>4565</v>
      </c>
      <c r="D1601" s="516">
        <v>39001039545</v>
      </c>
      <c r="E1601" s="513" t="s">
        <v>2350</v>
      </c>
      <c r="F1601" s="367" t="s">
        <v>2351</v>
      </c>
      <c r="G1601" s="514">
        <v>100</v>
      </c>
      <c r="H1601" s="514">
        <v>100</v>
      </c>
      <c r="I1601" s="515">
        <v>20</v>
      </c>
    </row>
    <row r="1602" spans="1:9" s="93" customFormat="1" ht="12.75" customHeight="1">
      <c r="A1602" s="367">
        <v>1594</v>
      </c>
      <c r="B1602" s="512" t="s">
        <v>3917</v>
      </c>
      <c r="C1602" s="512" t="s">
        <v>4566</v>
      </c>
      <c r="D1602" s="516">
        <v>39001039868</v>
      </c>
      <c r="E1602" s="513" t="s">
        <v>2350</v>
      </c>
      <c r="F1602" s="367" t="s">
        <v>2351</v>
      </c>
      <c r="G1602" s="514">
        <v>100</v>
      </c>
      <c r="H1602" s="514">
        <v>100</v>
      </c>
      <c r="I1602" s="515">
        <v>20</v>
      </c>
    </row>
    <row r="1603" spans="1:9" s="93" customFormat="1" ht="12.75" customHeight="1">
      <c r="A1603" s="367">
        <v>1595</v>
      </c>
      <c r="B1603" s="512" t="s">
        <v>2353</v>
      </c>
      <c r="C1603" s="512" t="s">
        <v>4567</v>
      </c>
      <c r="D1603" s="516">
        <v>39001019237</v>
      </c>
      <c r="E1603" s="513" t="s">
        <v>2350</v>
      </c>
      <c r="F1603" s="367" t="s">
        <v>2351</v>
      </c>
      <c r="G1603" s="514">
        <v>100</v>
      </c>
      <c r="H1603" s="514">
        <v>100</v>
      </c>
      <c r="I1603" s="515">
        <v>20</v>
      </c>
    </row>
    <row r="1604" spans="1:9" s="93" customFormat="1" ht="12.75" customHeight="1">
      <c r="A1604" s="367">
        <v>1596</v>
      </c>
      <c r="B1604" s="512" t="s">
        <v>2400</v>
      </c>
      <c r="C1604" s="512" t="s">
        <v>4429</v>
      </c>
      <c r="D1604" s="516">
        <v>39001042566</v>
      </c>
      <c r="E1604" s="513" t="s">
        <v>2350</v>
      </c>
      <c r="F1604" s="367" t="s">
        <v>2351</v>
      </c>
      <c r="G1604" s="514">
        <v>100</v>
      </c>
      <c r="H1604" s="514">
        <v>100</v>
      </c>
      <c r="I1604" s="515">
        <v>20</v>
      </c>
    </row>
    <row r="1605" spans="1:9" s="93" customFormat="1" ht="12.75" customHeight="1">
      <c r="A1605" s="367">
        <v>1597</v>
      </c>
      <c r="B1605" s="512" t="s">
        <v>518</v>
      </c>
      <c r="C1605" s="512" t="s">
        <v>4568</v>
      </c>
      <c r="D1605" s="516">
        <v>39001017012</v>
      </c>
      <c r="E1605" s="513" t="s">
        <v>2350</v>
      </c>
      <c r="F1605" s="367" t="s">
        <v>2351</v>
      </c>
      <c r="G1605" s="514">
        <v>100</v>
      </c>
      <c r="H1605" s="514">
        <v>100</v>
      </c>
      <c r="I1605" s="515">
        <v>20</v>
      </c>
    </row>
    <row r="1606" spans="1:9" s="93" customFormat="1" ht="12.75" customHeight="1">
      <c r="A1606" s="367">
        <v>1598</v>
      </c>
      <c r="B1606" s="512" t="s">
        <v>2630</v>
      </c>
      <c r="C1606" s="512" t="s">
        <v>4569</v>
      </c>
      <c r="D1606" s="516">
        <v>39001027824</v>
      </c>
      <c r="E1606" s="513" t="s">
        <v>2350</v>
      </c>
      <c r="F1606" s="367" t="s">
        <v>2351</v>
      </c>
      <c r="G1606" s="514">
        <v>100</v>
      </c>
      <c r="H1606" s="514">
        <v>100</v>
      </c>
      <c r="I1606" s="515">
        <v>20</v>
      </c>
    </row>
    <row r="1607" spans="1:9" s="93" customFormat="1" ht="12.75" customHeight="1">
      <c r="A1607" s="367">
        <v>1599</v>
      </c>
      <c r="B1607" s="512" t="s">
        <v>4570</v>
      </c>
      <c r="C1607" s="512" t="s">
        <v>4571</v>
      </c>
      <c r="D1607" s="516">
        <v>48001026832</v>
      </c>
      <c r="E1607" s="513" t="s">
        <v>2350</v>
      </c>
      <c r="F1607" s="367" t="s">
        <v>2351</v>
      </c>
      <c r="G1607" s="514">
        <v>150</v>
      </c>
      <c r="H1607" s="514">
        <v>150</v>
      </c>
      <c r="I1607" s="515">
        <v>30</v>
      </c>
    </row>
    <row r="1608" spans="1:9" s="93" customFormat="1" ht="12.75" customHeight="1">
      <c r="A1608" s="367">
        <v>1600</v>
      </c>
      <c r="B1608" s="379" t="s">
        <v>2526</v>
      </c>
      <c r="C1608" s="379" t="s">
        <v>3704</v>
      </c>
      <c r="D1608" s="379">
        <v>53001059238</v>
      </c>
      <c r="E1608" s="513" t="s">
        <v>2350</v>
      </c>
      <c r="F1608" s="367" t="s">
        <v>2351</v>
      </c>
      <c r="G1608" s="514">
        <v>100</v>
      </c>
      <c r="H1608" s="514">
        <v>100</v>
      </c>
      <c r="I1608" s="515">
        <v>20</v>
      </c>
    </row>
    <row r="1609" spans="1:9" s="93" customFormat="1" ht="12.75" customHeight="1">
      <c r="A1609" s="367">
        <v>1601</v>
      </c>
      <c r="B1609" s="379" t="s">
        <v>4572</v>
      </c>
      <c r="C1609" s="379" t="s">
        <v>4573</v>
      </c>
      <c r="D1609" s="379">
        <v>53001025675</v>
      </c>
      <c r="E1609" s="513" t="s">
        <v>2350</v>
      </c>
      <c r="F1609" s="367" t="s">
        <v>2351</v>
      </c>
      <c r="G1609" s="514">
        <v>100</v>
      </c>
      <c r="H1609" s="514">
        <v>100</v>
      </c>
      <c r="I1609" s="515">
        <v>20</v>
      </c>
    </row>
    <row r="1610" spans="1:9" s="93" customFormat="1" ht="12.75" customHeight="1">
      <c r="A1610" s="367">
        <v>1602</v>
      </c>
      <c r="B1610" s="512" t="s">
        <v>4574</v>
      </c>
      <c r="C1610" s="512" t="s">
        <v>584</v>
      </c>
      <c r="D1610" s="379">
        <v>49001013529</v>
      </c>
      <c r="E1610" s="513" t="s">
        <v>2350</v>
      </c>
      <c r="F1610" s="367" t="s">
        <v>2351</v>
      </c>
      <c r="G1610" s="514">
        <v>100</v>
      </c>
      <c r="H1610" s="514">
        <v>100</v>
      </c>
      <c r="I1610" s="515">
        <v>20</v>
      </c>
    </row>
    <row r="1611" spans="1:9" s="93" customFormat="1" ht="12.75" customHeight="1">
      <c r="A1611" s="367">
        <v>1603</v>
      </c>
      <c r="B1611" s="379" t="s">
        <v>4575</v>
      </c>
      <c r="C1611" s="379" t="s">
        <v>4576</v>
      </c>
      <c r="D1611" s="379">
        <v>53001052189</v>
      </c>
      <c r="E1611" s="513" t="s">
        <v>2350</v>
      </c>
      <c r="F1611" s="367" t="s">
        <v>2351</v>
      </c>
      <c r="G1611" s="514">
        <v>100</v>
      </c>
      <c r="H1611" s="514">
        <v>100</v>
      </c>
      <c r="I1611" s="515">
        <v>20</v>
      </c>
    </row>
    <row r="1612" spans="1:9" s="93" customFormat="1" ht="12.75" customHeight="1">
      <c r="A1612" s="367">
        <v>1604</v>
      </c>
      <c r="B1612" s="379" t="s">
        <v>2469</v>
      </c>
      <c r="C1612" s="379" t="s">
        <v>2762</v>
      </c>
      <c r="D1612" s="379">
        <v>53001018261</v>
      </c>
      <c r="E1612" s="513" t="s">
        <v>2350</v>
      </c>
      <c r="F1612" s="367" t="s">
        <v>2351</v>
      </c>
      <c r="G1612" s="514">
        <v>100</v>
      </c>
      <c r="H1612" s="514">
        <v>100</v>
      </c>
      <c r="I1612" s="515">
        <v>20</v>
      </c>
    </row>
    <row r="1613" spans="1:9" s="93" customFormat="1" ht="12.75" customHeight="1">
      <c r="A1613" s="367">
        <v>1605</v>
      </c>
      <c r="B1613" s="379" t="s">
        <v>513</v>
      </c>
      <c r="C1613" s="379" t="s">
        <v>4577</v>
      </c>
      <c r="D1613" s="379">
        <v>53001057798</v>
      </c>
      <c r="E1613" s="513" t="s">
        <v>2350</v>
      </c>
      <c r="F1613" s="367" t="s">
        <v>2351</v>
      </c>
      <c r="G1613" s="514">
        <v>100</v>
      </c>
      <c r="H1613" s="514">
        <v>100</v>
      </c>
      <c r="I1613" s="515">
        <v>20</v>
      </c>
    </row>
    <row r="1614" spans="1:9" s="93" customFormat="1" ht="12.75" customHeight="1">
      <c r="A1614" s="367">
        <v>1606</v>
      </c>
      <c r="B1614" s="512" t="s">
        <v>2435</v>
      </c>
      <c r="C1614" s="512" t="s">
        <v>4578</v>
      </c>
      <c r="D1614" s="379">
        <v>53001056643</v>
      </c>
      <c r="E1614" s="513" t="s">
        <v>2350</v>
      </c>
      <c r="F1614" s="367" t="s">
        <v>2351</v>
      </c>
      <c r="G1614" s="514">
        <v>100</v>
      </c>
      <c r="H1614" s="514">
        <v>100</v>
      </c>
      <c r="I1614" s="515">
        <v>20</v>
      </c>
    </row>
    <row r="1615" spans="1:9" s="93" customFormat="1" ht="12.75" customHeight="1">
      <c r="A1615" s="367">
        <v>1607</v>
      </c>
      <c r="B1615" s="379" t="s">
        <v>2630</v>
      </c>
      <c r="C1615" s="379" t="s">
        <v>3704</v>
      </c>
      <c r="D1615" s="379">
        <v>53001020237</v>
      </c>
      <c r="E1615" s="513" t="s">
        <v>2350</v>
      </c>
      <c r="F1615" s="367" t="s">
        <v>2351</v>
      </c>
      <c r="G1615" s="514">
        <v>100</v>
      </c>
      <c r="H1615" s="514">
        <v>100</v>
      </c>
      <c r="I1615" s="515">
        <v>20</v>
      </c>
    </row>
    <row r="1616" spans="1:9" s="93" customFormat="1" ht="12.75" customHeight="1">
      <c r="A1616" s="367">
        <v>1608</v>
      </c>
      <c r="B1616" s="512" t="s">
        <v>3153</v>
      </c>
      <c r="C1616" s="512" t="s">
        <v>4264</v>
      </c>
      <c r="D1616" s="379">
        <v>53001048608</v>
      </c>
      <c r="E1616" s="513" t="s">
        <v>2350</v>
      </c>
      <c r="F1616" s="367" t="s">
        <v>2351</v>
      </c>
      <c r="G1616" s="514">
        <v>100</v>
      </c>
      <c r="H1616" s="514">
        <v>100</v>
      </c>
      <c r="I1616" s="515">
        <v>20</v>
      </c>
    </row>
    <row r="1617" spans="1:9" s="93" customFormat="1" ht="12.75" customHeight="1">
      <c r="A1617" s="367">
        <v>1609</v>
      </c>
      <c r="B1617" s="379" t="s">
        <v>3891</v>
      </c>
      <c r="C1617" s="379" t="s">
        <v>4254</v>
      </c>
      <c r="D1617" s="379">
        <v>53001033065</v>
      </c>
      <c r="E1617" s="513" t="s">
        <v>2350</v>
      </c>
      <c r="F1617" s="367" t="s">
        <v>2351</v>
      </c>
      <c r="G1617" s="514">
        <v>100</v>
      </c>
      <c r="H1617" s="514">
        <v>100</v>
      </c>
      <c r="I1617" s="515">
        <v>20</v>
      </c>
    </row>
    <row r="1618" spans="1:9" s="93" customFormat="1" ht="12.75" customHeight="1">
      <c r="A1618" s="367">
        <v>1610</v>
      </c>
      <c r="B1618" s="379" t="s">
        <v>2526</v>
      </c>
      <c r="C1618" s="379" t="s">
        <v>2553</v>
      </c>
      <c r="D1618" s="379">
        <v>53001056898</v>
      </c>
      <c r="E1618" s="513" t="s">
        <v>2350</v>
      </c>
      <c r="F1618" s="367" t="s">
        <v>2351</v>
      </c>
      <c r="G1618" s="514">
        <v>100</v>
      </c>
      <c r="H1618" s="514">
        <v>100</v>
      </c>
      <c r="I1618" s="515">
        <v>20</v>
      </c>
    </row>
    <row r="1619" spans="1:9" s="93" customFormat="1" ht="12.75" customHeight="1">
      <c r="A1619" s="367">
        <v>1611</v>
      </c>
      <c r="B1619" s="379" t="s">
        <v>4579</v>
      </c>
      <c r="C1619" s="379" t="s">
        <v>4580</v>
      </c>
      <c r="D1619" s="379">
        <v>53001013670</v>
      </c>
      <c r="E1619" s="513" t="s">
        <v>2350</v>
      </c>
      <c r="F1619" s="367" t="s">
        <v>2351</v>
      </c>
      <c r="G1619" s="514">
        <v>100</v>
      </c>
      <c r="H1619" s="514">
        <v>100</v>
      </c>
      <c r="I1619" s="515">
        <v>20</v>
      </c>
    </row>
    <row r="1620" spans="1:9" s="93" customFormat="1" ht="12.75" customHeight="1">
      <c r="A1620" s="367">
        <v>1612</v>
      </c>
      <c r="B1620" s="379" t="s">
        <v>837</v>
      </c>
      <c r="C1620" s="379" t="s">
        <v>4581</v>
      </c>
      <c r="D1620" s="379">
        <v>53001059350</v>
      </c>
      <c r="E1620" s="513" t="s">
        <v>2350</v>
      </c>
      <c r="F1620" s="367" t="s">
        <v>2351</v>
      </c>
      <c r="G1620" s="514">
        <v>100</v>
      </c>
      <c r="H1620" s="514">
        <v>100</v>
      </c>
      <c r="I1620" s="515">
        <v>20</v>
      </c>
    </row>
    <row r="1621" spans="1:9" s="93" customFormat="1" ht="12.75" customHeight="1">
      <c r="A1621" s="367">
        <v>1613</v>
      </c>
      <c r="B1621" s="379" t="s">
        <v>4572</v>
      </c>
      <c r="C1621" s="379" t="s">
        <v>4582</v>
      </c>
      <c r="D1621" s="379">
        <v>60001098834</v>
      </c>
      <c r="E1621" s="513" t="s">
        <v>2350</v>
      </c>
      <c r="F1621" s="367" t="s">
        <v>2351</v>
      </c>
      <c r="G1621" s="514">
        <v>100</v>
      </c>
      <c r="H1621" s="514">
        <v>100</v>
      </c>
      <c r="I1621" s="515">
        <v>20</v>
      </c>
    </row>
    <row r="1622" spans="1:9" s="93" customFormat="1" ht="12.75" customHeight="1">
      <c r="A1622" s="367">
        <v>1614</v>
      </c>
      <c r="B1622" s="379" t="s">
        <v>4583</v>
      </c>
      <c r="C1622" s="379" t="s">
        <v>3394</v>
      </c>
      <c r="D1622" s="379">
        <v>53001061687</v>
      </c>
      <c r="E1622" s="513" t="s">
        <v>2350</v>
      </c>
      <c r="F1622" s="367" t="s">
        <v>2351</v>
      </c>
      <c r="G1622" s="514">
        <v>100</v>
      </c>
      <c r="H1622" s="514">
        <v>100</v>
      </c>
      <c r="I1622" s="515">
        <v>20</v>
      </c>
    </row>
    <row r="1623" spans="1:9" s="93" customFormat="1" ht="12.75" customHeight="1">
      <c r="A1623" s="367">
        <v>1615</v>
      </c>
      <c r="B1623" s="379" t="s">
        <v>602</v>
      </c>
      <c r="C1623" s="379" t="s">
        <v>4584</v>
      </c>
      <c r="D1623" s="379">
        <v>53001009896</v>
      </c>
      <c r="E1623" s="513" t="s">
        <v>2350</v>
      </c>
      <c r="F1623" s="367" t="s">
        <v>2351</v>
      </c>
      <c r="G1623" s="514">
        <v>100</v>
      </c>
      <c r="H1623" s="514">
        <v>100</v>
      </c>
      <c r="I1623" s="515">
        <v>20</v>
      </c>
    </row>
    <row r="1624" spans="1:9" s="93" customFormat="1" ht="12.75" customHeight="1">
      <c r="A1624" s="367">
        <v>1616</v>
      </c>
      <c r="B1624" s="379" t="s">
        <v>2630</v>
      </c>
      <c r="C1624" s="379" t="s">
        <v>2705</v>
      </c>
      <c r="D1624" s="379">
        <v>53001041296</v>
      </c>
      <c r="E1624" s="513" t="s">
        <v>2350</v>
      </c>
      <c r="F1624" s="367" t="s">
        <v>2351</v>
      </c>
      <c r="G1624" s="514">
        <v>100</v>
      </c>
      <c r="H1624" s="514">
        <v>100</v>
      </c>
      <c r="I1624" s="515">
        <v>20</v>
      </c>
    </row>
    <row r="1625" spans="1:9" s="93" customFormat="1" ht="12.75" customHeight="1">
      <c r="A1625" s="367">
        <v>1617</v>
      </c>
      <c r="B1625" s="379" t="s">
        <v>3068</v>
      </c>
      <c r="C1625" s="379" t="s">
        <v>2818</v>
      </c>
      <c r="D1625" s="379">
        <v>53401063271</v>
      </c>
      <c r="E1625" s="513" t="s">
        <v>2350</v>
      </c>
      <c r="F1625" s="367" t="s">
        <v>2351</v>
      </c>
      <c r="G1625" s="514">
        <v>100</v>
      </c>
      <c r="H1625" s="514">
        <v>100</v>
      </c>
      <c r="I1625" s="515">
        <v>20</v>
      </c>
    </row>
    <row r="1626" spans="1:9" s="93" customFormat="1" ht="12.75" customHeight="1">
      <c r="A1626" s="367">
        <v>1618</v>
      </c>
      <c r="B1626" s="379" t="s">
        <v>2882</v>
      </c>
      <c r="C1626" s="379" t="s">
        <v>586</v>
      </c>
      <c r="D1626" s="379">
        <v>53001042998</v>
      </c>
      <c r="E1626" s="513" t="s">
        <v>2350</v>
      </c>
      <c r="F1626" s="367" t="s">
        <v>2351</v>
      </c>
      <c r="G1626" s="514">
        <v>100</v>
      </c>
      <c r="H1626" s="514">
        <v>100</v>
      </c>
      <c r="I1626" s="515">
        <v>20</v>
      </c>
    </row>
    <row r="1627" spans="1:9" s="93" customFormat="1" ht="12.75" customHeight="1">
      <c r="A1627" s="367">
        <v>1619</v>
      </c>
      <c r="B1627" s="379" t="s">
        <v>4585</v>
      </c>
      <c r="C1627" s="379" t="s">
        <v>4586</v>
      </c>
      <c r="D1627" s="379">
        <v>60001019585</v>
      </c>
      <c r="E1627" s="513" t="s">
        <v>2350</v>
      </c>
      <c r="F1627" s="367" t="s">
        <v>2351</v>
      </c>
      <c r="G1627" s="514">
        <v>100</v>
      </c>
      <c r="H1627" s="514">
        <v>100</v>
      </c>
      <c r="I1627" s="515">
        <v>20</v>
      </c>
    </row>
    <row r="1628" spans="1:9" s="93" customFormat="1" ht="12.75" customHeight="1">
      <c r="A1628" s="367">
        <v>1620</v>
      </c>
      <c r="B1628" s="379" t="s">
        <v>867</v>
      </c>
      <c r="C1628" s="379" t="s">
        <v>4581</v>
      </c>
      <c r="D1628" s="379">
        <v>53001048602</v>
      </c>
      <c r="E1628" s="513" t="s">
        <v>2350</v>
      </c>
      <c r="F1628" s="367" t="s">
        <v>2351</v>
      </c>
      <c r="G1628" s="514">
        <v>100</v>
      </c>
      <c r="H1628" s="514">
        <v>100</v>
      </c>
      <c r="I1628" s="515">
        <v>20</v>
      </c>
    </row>
    <row r="1629" spans="1:9" s="93" customFormat="1" ht="12.75" customHeight="1">
      <c r="A1629" s="367">
        <v>1621</v>
      </c>
      <c r="B1629" s="379" t="s">
        <v>678</v>
      </c>
      <c r="C1629" s="379" t="s">
        <v>4442</v>
      </c>
      <c r="D1629" s="379">
        <v>53001042688</v>
      </c>
      <c r="E1629" s="513" t="s">
        <v>2350</v>
      </c>
      <c r="F1629" s="367" t="s">
        <v>2351</v>
      </c>
      <c r="G1629" s="514">
        <v>100</v>
      </c>
      <c r="H1629" s="514">
        <v>100</v>
      </c>
      <c r="I1629" s="515">
        <v>20</v>
      </c>
    </row>
    <row r="1630" spans="1:9" s="93" customFormat="1" ht="12.75" customHeight="1">
      <c r="A1630" s="367">
        <v>1622</v>
      </c>
      <c r="B1630" s="379" t="s">
        <v>4587</v>
      </c>
      <c r="C1630" s="379" t="s">
        <v>4588</v>
      </c>
      <c r="D1630" s="379">
        <v>33001077926</v>
      </c>
      <c r="E1630" s="513" t="s">
        <v>2350</v>
      </c>
      <c r="F1630" s="367" t="s">
        <v>2351</v>
      </c>
      <c r="G1630" s="514">
        <v>100</v>
      </c>
      <c r="H1630" s="514">
        <v>100</v>
      </c>
      <c r="I1630" s="515">
        <v>20</v>
      </c>
    </row>
    <row r="1631" spans="1:9" s="93" customFormat="1" ht="12.75" customHeight="1">
      <c r="A1631" s="367">
        <v>1623</v>
      </c>
      <c r="B1631" s="379" t="s">
        <v>676</v>
      </c>
      <c r="C1631" s="379" t="s">
        <v>2933</v>
      </c>
      <c r="D1631" s="379">
        <v>53001057612</v>
      </c>
      <c r="E1631" s="513" t="s">
        <v>2350</v>
      </c>
      <c r="F1631" s="367" t="s">
        <v>2351</v>
      </c>
      <c r="G1631" s="514">
        <v>100</v>
      </c>
      <c r="H1631" s="514">
        <v>100</v>
      </c>
      <c r="I1631" s="515">
        <v>20</v>
      </c>
    </row>
    <row r="1632" spans="1:9" s="93" customFormat="1" ht="12.75" customHeight="1">
      <c r="A1632" s="367">
        <v>1624</v>
      </c>
      <c r="B1632" s="379" t="s">
        <v>2712</v>
      </c>
      <c r="C1632" s="379" t="s">
        <v>4589</v>
      </c>
      <c r="D1632" s="379">
        <v>62005028037</v>
      </c>
      <c r="E1632" s="513" t="s">
        <v>2350</v>
      </c>
      <c r="F1632" s="367" t="s">
        <v>2351</v>
      </c>
      <c r="G1632" s="514">
        <v>100</v>
      </c>
      <c r="H1632" s="514">
        <v>100</v>
      </c>
      <c r="I1632" s="515">
        <v>20</v>
      </c>
    </row>
    <row r="1633" spans="1:9" s="93" customFormat="1" ht="12.75" customHeight="1">
      <c r="A1633" s="367">
        <v>1625</v>
      </c>
      <c r="B1633" s="379" t="s">
        <v>2616</v>
      </c>
      <c r="C1633" s="379" t="s">
        <v>2626</v>
      </c>
      <c r="D1633" s="379">
        <v>53001018073</v>
      </c>
      <c r="E1633" s="513" t="s">
        <v>2350</v>
      </c>
      <c r="F1633" s="367" t="s">
        <v>2351</v>
      </c>
      <c r="G1633" s="514">
        <v>100</v>
      </c>
      <c r="H1633" s="514">
        <v>100</v>
      </c>
      <c r="I1633" s="515">
        <v>20</v>
      </c>
    </row>
    <row r="1634" spans="1:9" s="93" customFormat="1" ht="12.75" customHeight="1">
      <c r="A1634" s="367">
        <v>1626</v>
      </c>
      <c r="B1634" s="379" t="s">
        <v>3941</v>
      </c>
      <c r="C1634" s="379" t="s">
        <v>4590</v>
      </c>
      <c r="D1634" s="379">
        <v>53001059705</v>
      </c>
      <c r="E1634" s="513" t="s">
        <v>2350</v>
      </c>
      <c r="F1634" s="367" t="s">
        <v>2351</v>
      </c>
      <c r="G1634" s="514">
        <v>100</v>
      </c>
      <c r="H1634" s="514">
        <v>100</v>
      </c>
      <c r="I1634" s="515">
        <v>20</v>
      </c>
    </row>
    <row r="1635" spans="1:9" s="93" customFormat="1" ht="12.75" customHeight="1">
      <c r="A1635" s="367">
        <v>1627</v>
      </c>
      <c r="B1635" s="379" t="s">
        <v>4591</v>
      </c>
      <c r="C1635" s="379" t="s">
        <v>4592</v>
      </c>
      <c r="D1635" s="379">
        <v>53001006170</v>
      </c>
      <c r="E1635" s="513" t="s">
        <v>2350</v>
      </c>
      <c r="F1635" s="367" t="s">
        <v>2351</v>
      </c>
      <c r="G1635" s="514">
        <v>100</v>
      </c>
      <c r="H1635" s="514">
        <v>100</v>
      </c>
      <c r="I1635" s="515">
        <v>20</v>
      </c>
    </row>
    <row r="1636" spans="1:9" s="93" customFormat="1" ht="12.75" customHeight="1">
      <c r="A1636" s="367">
        <v>1628</v>
      </c>
      <c r="B1636" s="379" t="s">
        <v>3086</v>
      </c>
      <c r="C1636" s="379" t="s">
        <v>4264</v>
      </c>
      <c r="D1636" s="379">
        <v>53001056329</v>
      </c>
      <c r="E1636" s="513" t="s">
        <v>2350</v>
      </c>
      <c r="F1636" s="367" t="s">
        <v>2351</v>
      </c>
      <c r="G1636" s="514">
        <v>100</v>
      </c>
      <c r="H1636" s="514">
        <v>100</v>
      </c>
      <c r="I1636" s="515">
        <v>20</v>
      </c>
    </row>
    <row r="1637" spans="1:9" s="93" customFormat="1" ht="12.75" customHeight="1">
      <c r="A1637" s="367">
        <v>1629</v>
      </c>
      <c r="B1637" s="379" t="s">
        <v>2509</v>
      </c>
      <c r="C1637" s="379" t="s">
        <v>4593</v>
      </c>
      <c r="D1637" s="379">
        <v>60001144313</v>
      </c>
      <c r="E1637" s="513" t="s">
        <v>2350</v>
      </c>
      <c r="F1637" s="367" t="s">
        <v>2351</v>
      </c>
      <c r="G1637" s="514">
        <v>150</v>
      </c>
      <c r="H1637" s="514">
        <v>150</v>
      </c>
      <c r="I1637" s="515">
        <v>30</v>
      </c>
    </row>
    <row r="1638" spans="1:9" s="93" customFormat="1" ht="12.75" customHeight="1">
      <c r="A1638" s="367">
        <v>1630</v>
      </c>
      <c r="B1638" s="512" t="s">
        <v>4594</v>
      </c>
      <c r="C1638" s="512" t="s">
        <v>3145</v>
      </c>
      <c r="D1638" s="512">
        <v>56001024519</v>
      </c>
      <c r="E1638" s="513" t="s">
        <v>2350</v>
      </c>
      <c r="F1638" s="367" t="s">
        <v>2351</v>
      </c>
      <c r="G1638" s="514">
        <v>100</v>
      </c>
      <c r="H1638" s="514">
        <v>100</v>
      </c>
      <c r="I1638" s="515">
        <v>20</v>
      </c>
    </row>
    <row r="1639" spans="1:9" s="93" customFormat="1" ht="12.75" customHeight="1">
      <c r="A1639" s="367">
        <v>1631</v>
      </c>
      <c r="B1639" s="512" t="s">
        <v>513</v>
      </c>
      <c r="C1639" s="512" t="s">
        <v>2820</v>
      </c>
      <c r="D1639" s="512">
        <v>56001023956</v>
      </c>
      <c r="E1639" s="513" t="s">
        <v>2350</v>
      </c>
      <c r="F1639" s="367" t="s">
        <v>2351</v>
      </c>
      <c r="G1639" s="514">
        <v>100</v>
      </c>
      <c r="H1639" s="514">
        <v>100</v>
      </c>
      <c r="I1639" s="515">
        <v>20</v>
      </c>
    </row>
    <row r="1640" spans="1:9" s="93" customFormat="1" ht="12.75" customHeight="1">
      <c r="A1640" s="367">
        <v>1632</v>
      </c>
      <c r="B1640" s="512" t="s">
        <v>843</v>
      </c>
      <c r="C1640" s="512" t="s">
        <v>4595</v>
      </c>
      <c r="D1640" s="512">
        <v>61006008625</v>
      </c>
      <c r="E1640" s="513" t="s">
        <v>2350</v>
      </c>
      <c r="F1640" s="367" t="s">
        <v>2351</v>
      </c>
      <c r="G1640" s="514">
        <v>100</v>
      </c>
      <c r="H1640" s="514">
        <v>100</v>
      </c>
      <c r="I1640" s="515">
        <v>20</v>
      </c>
    </row>
    <row r="1641" spans="1:9" s="93" customFormat="1" ht="12.75" customHeight="1">
      <c r="A1641" s="367">
        <v>1633</v>
      </c>
      <c r="B1641" s="512" t="s">
        <v>2634</v>
      </c>
      <c r="C1641" s="512" t="s">
        <v>4596</v>
      </c>
      <c r="D1641" s="512">
        <v>61006071553</v>
      </c>
      <c r="E1641" s="513" t="s">
        <v>2350</v>
      </c>
      <c r="F1641" s="367" t="s">
        <v>2351</v>
      </c>
      <c r="G1641" s="514">
        <v>100</v>
      </c>
      <c r="H1641" s="514">
        <v>100</v>
      </c>
      <c r="I1641" s="515">
        <v>20</v>
      </c>
    </row>
    <row r="1642" spans="1:9" s="93" customFormat="1" ht="12.75" customHeight="1">
      <c r="A1642" s="367">
        <v>1634</v>
      </c>
      <c r="B1642" s="512" t="s">
        <v>3857</v>
      </c>
      <c r="C1642" s="512" t="s">
        <v>4597</v>
      </c>
      <c r="D1642" s="512">
        <v>61006012082</v>
      </c>
      <c r="E1642" s="513" t="s">
        <v>2350</v>
      </c>
      <c r="F1642" s="367" t="s">
        <v>2351</v>
      </c>
      <c r="G1642" s="514">
        <v>100</v>
      </c>
      <c r="H1642" s="514">
        <v>100</v>
      </c>
      <c r="I1642" s="515">
        <v>20</v>
      </c>
    </row>
    <row r="1643" spans="1:9" s="93" customFormat="1" ht="12.75" customHeight="1">
      <c r="A1643" s="367">
        <v>1635</v>
      </c>
      <c r="B1643" s="512" t="s">
        <v>3140</v>
      </c>
      <c r="C1643" s="512" t="s">
        <v>3540</v>
      </c>
      <c r="D1643" s="512">
        <v>61006074989</v>
      </c>
      <c r="E1643" s="513" t="s">
        <v>2350</v>
      </c>
      <c r="F1643" s="367" t="s">
        <v>2351</v>
      </c>
      <c r="G1643" s="514">
        <v>100</v>
      </c>
      <c r="H1643" s="514">
        <v>100</v>
      </c>
      <c r="I1643" s="515">
        <v>20</v>
      </c>
    </row>
    <row r="1644" spans="1:9" s="93" customFormat="1" ht="12.75" customHeight="1">
      <c r="A1644" s="367">
        <v>1636</v>
      </c>
      <c r="B1644" s="512" t="s">
        <v>4598</v>
      </c>
      <c r="C1644" s="512" t="s">
        <v>2564</v>
      </c>
      <c r="D1644" s="512">
        <v>61001044776</v>
      </c>
      <c r="E1644" s="513" t="s">
        <v>2350</v>
      </c>
      <c r="F1644" s="367" t="s">
        <v>2351</v>
      </c>
      <c r="G1644" s="514">
        <v>100</v>
      </c>
      <c r="H1644" s="514">
        <v>100</v>
      </c>
      <c r="I1644" s="515">
        <v>20</v>
      </c>
    </row>
    <row r="1645" spans="1:9" s="93" customFormat="1" ht="12.75" customHeight="1">
      <c r="A1645" s="367">
        <v>1637</v>
      </c>
      <c r="B1645" s="512" t="s">
        <v>2368</v>
      </c>
      <c r="C1645" s="512" t="s">
        <v>4599</v>
      </c>
      <c r="D1645" s="512">
        <v>61006075637</v>
      </c>
      <c r="E1645" s="513" t="s">
        <v>2350</v>
      </c>
      <c r="F1645" s="367" t="s">
        <v>2351</v>
      </c>
      <c r="G1645" s="514">
        <v>100</v>
      </c>
      <c r="H1645" s="514">
        <v>100</v>
      </c>
      <c r="I1645" s="515">
        <v>20</v>
      </c>
    </row>
    <row r="1646" spans="1:9" s="93" customFormat="1" ht="12.75" customHeight="1">
      <c r="A1646" s="367">
        <v>1638</v>
      </c>
      <c r="B1646" s="512" t="s">
        <v>2469</v>
      </c>
      <c r="C1646" s="512" t="s">
        <v>4275</v>
      </c>
      <c r="D1646" s="512">
        <v>61006077928</v>
      </c>
      <c r="E1646" s="513" t="s">
        <v>2350</v>
      </c>
      <c r="F1646" s="367" t="s">
        <v>2351</v>
      </c>
      <c r="G1646" s="514">
        <v>100</v>
      </c>
      <c r="H1646" s="514">
        <v>100</v>
      </c>
      <c r="I1646" s="515">
        <v>20</v>
      </c>
    </row>
    <row r="1647" spans="1:9" s="93" customFormat="1" ht="12.75" customHeight="1">
      <c r="A1647" s="367">
        <v>1639</v>
      </c>
      <c r="B1647" s="512" t="s">
        <v>3803</v>
      </c>
      <c r="C1647" s="512" t="s">
        <v>4600</v>
      </c>
      <c r="D1647" s="512">
        <v>61006046766</v>
      </c>
      <c r="E1647" s="513" t="s">
        <v>2350</v>
      </c>
      <c r="F1647" s="367" t="s">
        <v>2351</v>
      </c>
      <c r="G1647" s="514">
        <v>100</v>
      </c>
      <c r="H1647" s="514">
        <v>100</v>
      </c>
      <c r="I1647" s="515">
        <v>20</v>
      </c>
    </row>
    <row r="1648" spans="1:9" s="93" customFormat="1" ht="12.75" customHeight="1">
      <c r="A1648" s="367">
        <v>1640</v>
      </c>
      <c r="B1648" s="512" t="s">
        <v>2903</v>
      </c>
      <c r="C1648" s="512" t="s">
        <v>4601</v>
      </c>
      <c r="D1648" s="512">
        <v>61006068348</v>
      </c>
      <c r="E1648" s="513" t="s">
        <v>2350</v>
      </c>
      <c r="F1648" s="367" t="s">
        <v>2351</v>
      </c>
      <c r="G1648" s="514">
        <v>100</v>
      </c>
      <c r="H1648" s="514">
        <v>100</v>
      </c>
      <c r="I1648" s="515">
        <v>20</v>
      </c>
    </row>
    <row r="1649" spans="1:9" s="93" customFormat="1" ht="12.75" customHeight="1">
      <c r="A1649" s="367">
        <v>1641</v>
      </c>
      <c r="B1649" s="512" t="s">
        <v>3398</v>
      </c>
      <c r="C1649" s="512" t="s">
        <v>4602</v>
      </c>
      <c r="D1649" s="512">
        <v>61006045607</v>
      </c>
      <c r="E1649" s="513" t="s">
        <v>2350</v>
      </c>
      <c r="F1649" s="367" t="s">
        <v>2351</v>
      </c>
      <c r="G1649" s="514">
        <v>100</v>
      </c>
      <c r="H1649" s="514">
        <v>100</v>
      </c>
      <c r="I1649" s="515">
        <v>20</v>
      </c>
    </row>
    <row r="1650" spans="1:9" s="93" customFormat="1" ht="12.75" customHeight="1">
      <c r="A1650" s="367">
        <v>1642</v>
      </c>
      <c r="B1650" s="512" t="s">
        <v>4603</v>
      </c>
      <c r="C1650" s="512" t="s">
        <v>4145</v>
      </c>
      <c r="D1650" s="512">
        <v>61006073378</v>
      </c>
      <c r="E1650" s="513" t="s">
        <v>2350</v>
      </c>
      <c r="F1650" s="367" t="s">
        <v>2351</v>
      </c>
      <c r="G1650" s="514">
        <v>100</v>
      </c>
      <c r="H1650" s="514">
        <v>100</v>
      </c>
      <c r="I1650" s="515">
        <v>20</v>
      </c>
    </row>
    <row r="1651" spans="1:9" s="93" customFormat="1" ht="12.75" customHeight="1">
      <c r="A1651" s="367">
        <v>1643</v>
      </c>
      <c r="B1651" s="512" t="s">
        <v>4049</v>
      </c>
      <c r="C1651" s="512" t="s">
        <v>3729</v>
      </c>
      <c r="D1651" s="512">
        <v>61006052287</v>
      </c>
      <c r="E1651" s="513" t="s">
        <v>2350</v>
      </c>
      <c r="F1651" s="367" t="s">
        <v>2351</v>
      </c>
      <c r="G1651" s="514">
        <v>100</v>
      </c>
      <c r="H1651" s="514">
        <v>100</v>
      </c>
      <c r="I1651" s="515">
        <v>20</v>
      </c>
    </row>
    <row r="1652" spans="1:9" s="93" customFormat="1" ht="12.75" customHeight="1">
      <c r="A1652" s="367">
        <v>1644</v>
      </c>
      <c r="B1652" s="512" t="s">
        <v>671</v>
      </c>
      <c r="C1652" s="512" t="s">
        <v>3540</v>
      </c>
      <c r="D1652" s="512">
        <v>61506080056</v>
      </c>
      <c r="E1652" s="513" t="s">
        <v>2350</v>
      </c>
      <c r="F1652" s="367" t="s">
        <v>2351</v>
      </c>
      <c r="G1652" s="514">
        <v>100</v>
      </c>
      <c r="H1652" s="514">
        <v>100</v>
      </c>
      <c r="I1652" s="515">
        <v>20</v>
      </c>
    </row>
    <row r="1653" spans="1:9" s="93" customFormat="1" ht="12.75" customHeight="1">
      <c r="A1653" s="367">
        <v>1645</v>
      </c>
      <c r="B1653" s="512" t="s">
        <v>3505</v>
      </c>
      <c r="C1653" s="512" t="s">
        <v>4604</v>
      </c>
      <c r="D1653" s="512">
        <v>61004043778</v>
      </c>
      <c r="E1653" s="513" t="s">
        <v>2350</v>
      </c>
      <c r="F1653" s="367" t="s">
        <v>2351</v>
      </c>
      <c r="G1653" s="514">
        <v>100</v>
      </c>
      <c r="H1653" s="514">
        <v>100</v>
      </c>
      <c r="I1653" s="515">
        <v>20</v>
      </c>
    </row>
    <row r="1654" spans="1:9" s="93" customFormat="1" ht="12.75" customHeight="1">
      <c r="A1654" s="367">
        <v>1646</v>
      </c>
      <c r="B1654" s="512" t="s">
        <v>676</v>
      </c>
      <c r="C1654" s="512" t="s">
        <v>4275</v>
      </c>
      <c r="D1654" s="512">
        <v>61006071755</v>
      </c>
      <c r="E1654" s="513" t="s">
        <v>2350</v>
      </c>
      <c r="F1654" s="367" t="s">
        <v>2351</v>
      </c>
      <c r="G1654" s="514">
        <v>100</v>
      </c>
      <c r="H1654" s="514">
        <v>100</v>
      </c>
      <c r="I1654" s="515">
        <v>20</v>
      </c>
    </row>
    <row r="1655" spans="1:9" s="93" customFormat="1" ht="12.75" customHeight="1">
      <c r="A1655" s="367">
        <v>1647</v>
      </c>
      <c r="B1655" s="512" t="s">
        <v>2435</v>
      </c>
      <c r="C1655" s="512" t="s">
        <v>2562</v>
      </c>
      <c r="D1655" s="512">
        <v>61506079862</v>
      </c>
      <c r="E1655" s="513" t="s">
        <v>2350</v>
      </c>
      <c r="F1655" s="367" t="s">
        <v>2351</v>
      </c>
      <c r="G1655" s="514">
        <v>100</v>
      </c>
      <c r="H1655" s="514">
        <v>100</v>
      </c>
      <c r="I1655" s="515">
        <v>20</v>
      </c>
    </row>
    <row r="1656" spans="1:9" s="93" customFormat="1" ht="12.75" customHeight="1">
      <c r="A1656" s="367">
        <v>1648</v>
      </c>
      <c r="B1656" s="512" t="s">
        <v>4605</v>
      </c>
      <c r="C1656" s="512" t="s">
        <v>4606</v>
      </c>
      <c r="D1656" s="516" t="s">
        <v>1983</v>
      </c>
      <c r="E1656" s="513" t="s">
        <v>2350</v>
      </c>
      <c r="F1656" s="367" t="s">
        <v>2351</v>
      </c>
      <c r="G1656" s="514">
        <v>150</v>
      </c>
      <c r="H1656" s="514">
        <v>150</v>
      </c>
      <c r="I1656" s="515">
        <v>30</v>
      </c>
    </row>
    <row r="1657" spans="1:9" s="93" customFormat="1" ht="12.75" customHeight="1">
      <c r="A1657" s="367">
        <v>1649</v>
      </c>
      <c r="B1657" s="512" t="s">
        <v>4064</v>
      </c>
      <c r="C1657" s="512" t="s">
        <v>4607</v>
      </c>
      <c r="D1657" s="512">
        <v>61008007056</v>
      </c>
      <c r="E1657" s="513" t="s">
        <v>2350</v>
      </c>
      <c r="F1657" s="367" t="s">
        <v>2351</v>
      </c>
      <c r="G1657" s="514">
        <v>100</v>
      </c>
      <c r="H1657" s="514">
        <v>100</v>
      </c>
      <c r="I1657" s="515">
        <v>20</v>
      </c>
    </row>
    <row r="1658" spans="1:9" s="93" customFormat="1" ht="12.75" customHeight="1">
      <c r="A1658" s="367">
        <v>1650</v>
      </c>
      <c r="B1658" s="512" t="s">
        <v>3506</v>
      </c>
      <c r="C1658" s="512" t="s">
        <v>2564</v>
      </c>
      <c r="D1658" s="512">
        <v>61008016502</v>
      </c>
      <c r="E1658" s="513" t="s">
        <v>2350</v>
      </c>
      <c r="F1658" s="367" t="s">
        <v>2351</v>
      </c>
      <c r="G1658" s="514">
        <v>100</v>
      </c>
      <c r="H1658" s="514">
        <v>100</v>
      </c>
      <c r="I1658" s="515">
        <v>20</v>
      </c>
    </row>
    <row r="1659" spans="1:9" s="93" customFormat="1" ht="12.75" customHeight="1">
      <c r="A1659" s="367">
        <v>1651</v>
      </c>
      <c r="B1659" s="512" t="s">
        <v>4608</v>
      </c>
      <c r="C1659" s="512" t="s">
        <v>4609</v>
      </c>
      <c r="D1659" s="516" t="s">
        <v>4610</v>
      </c>
      <c r="E1659" s="513" t="s">
        <v>2350</v>
      </c>
      <c r="F1659" s="367" t="s">
        <v>2351</v>
      </c>
      <c r="G1659" s="514">
        <v>100</v>
      </c>
      <c r="H1659" s="514">
        <v>100</v>
      </c>
      <c r="I1659" s="515">
        <v>20</v>
      </c>
    </row>
    <row r="1660" spans="1:9" s="93" customFormat="1" ht="12.75" customHeight="1">
      <c r="A1660" s="367">
        <v>1652</v>
      </c>
      <c r="B1660" s="512" t="s">
        <v>2509</v>
      </c>
      <c r="C1660" s="512" t="s">
        <v>4312</v>
      </c>
      <c r="D1660" s="516" t="s">
        <v>4611</v>
      </c>
      <c r="E1660" s="513" t="s">
        <v>2350</v>
      </c>
      <c r="F1660" s="367" t="s">
        <v>2351</v>
      </c>
      <c r="G1660" s="514">
        <v>100</v>
      </c>
      <c r="H1660" s="514">
        <v>100</v>
      </c>
      <c r="I1660" s="515">
        <v>20</v>
      </c>
    </row>
    <row r="1661" spans="1:9" s="93" customFormat="1" ht="12.75" customHeight="1">
      <c r="A1661" s="367">
        <v>1653</v>
      </c>
      <c r="B1661" s="512" t="s">
        <v>2540</v>
      </c>
      <c r="C1661" s="512" t="s">
        <v>4612</v>
      </c>
      <c r="D1661" s="516" t="s">
        <v>4613</v>
      </c>
      <c r="E1661" s="513" t="s">
        <v>2350</v>
      </c>
      <c r="F1661" s="367" t="s">
        <v>2351</v>
      </c>
      <c r="G1661" s="514">
        <v>100</v>
      </c>
      <c r="H1661" s="514">
        <v>100</v>
      </c>
      <c r="I1661" s="515">
        <v>20</v>
      </c>
    </row>
    <row r="1662" spans="1:9" s="93" customFormat="1" ht="12.75" customHeight="1">
      <c r="A1662" s="367">
        <v>1654</v>
      </c>
      <c r="B1662" s="512" t="s">
        <v>2538</v>
      </c>
      <c r="C1662" s="512" t="s">
        <v>4614</v>
      </c>
      <c r="D1662" s="516" t="s">
        <v>4615</v>
      </c>
      <c r="E1662" s="513" t="s">
        <v>2350</v>
      </c>
      <c r="F1662" s="367" t="s">
        <v>2351</v>
      </c>
      <c r="G1662" s="514">
        <v>100</v>
      </c>
      <c r="H1662" s="514">
        <v>100</v>
      </c>
      <c r="I1662" s="515">
        <v>20</v>
      </c>
    </row>
    <row r="1663" spans="1:9" s="93" customFormat="1" ht="12.75" customHeight="1">
      <c r="A1663" s="367">
        <v>1655</v>
      </c>
      <c r="B1663" s="512" t="s">
        <v>4616</v>
      </c>
      <c r="C1663" s="512" t="s">
        <v>4617</v>
      </c>
      <c r="D1663" s="516" t="s">
        <v>4618</v>
      </c>
      <c r="E1663" s="513" t="s">
        <v>2350</v>
      </c>
      <c r="F1663" s="367" t="s">
        <v>2351</v>
      </c>
      <c r="G1663" s="514">
        <v>100</v>
      </c>
      <c r="H1663" s="514">
        <v>100</v>
      </c>
      <c r="I1663" s="515">
        <v>20</v>
      </c>
    </row>
    <row r="1664" spans="1:9" s="93" customFormat="1" ht="12.75" customHeight="1">
      <c r="A1664" s="367">
        <v>1656</v>
      </c>
      <c r="B1664" s="512" t="s">
        <v>513</v>
      </c>
      <c r="C1664" s="512" t="s">
        <v>4619</v>
      </c>
      <c r="D1664" s="516" t="s">
        <v>4620</v>
      </c>
      <c r="E1664" s="513" t="s">
        <v>2350</v>
      </c>
      <c r="F1664" s="367" t="s">
        <v>2351</v>
      </c>
      <c r="G1664" s="514">
        <v>100</v>
      </c>
      <c r="H1664" s="514">
        <v>100</v>
      </c>
      <c r="I1664" s="515">
        <v>20</v>
      </c>
    </row>
    <row r="1665" spans="1:9" s="93" customFormat="1" ht="12.75" customHeight="1">
      <c r="A1665" s="367">
        <v>1657</v>
      </c>
      <c r="B1665" s="512" t="s">
        <v>3707</v>
      </c>
      <c r="C1665" s="512" t="s">
        <v>4621</v>
      </c>
      <c r="D1665" s="516" t="s">
        <v>4622</v>
      </c>
      <c r="E1665" s="513" t="s">
        <v>2350</v>
      </c>
      <c r="F1665" s="367" t="s">
        <v>2351</v>
      </c>
      <c r="G1665" s="514">
        <v>100</v>
      </c>
      <c r="H1665" s="514">
        <v>100</v>
      </c>
      <c r="I1665" s="515">
        <v>20</v>
      </c>
    </row>
    <row r="1666" spans="1:9" s="93" customFormat="1" ht="12.75" customHeight="1">
      <c r="A1666" s="367">
        <v>1658</v>
      </c>
      <c r="B1666" s="512" t="s">
        <v>550</v>
      </c>
      <c r="C1666" s="512" t="s">
        <v>4623</v>
      </c>
      <c r="D1666" s="516" t="s">
        <v>4624</v>
      </c>
      <c r="E1666" s="513" t="s">
        <v>2350</v>
      </c>
      <c r="F1666" s="367" t="s">
        <v>2351</v>
      </c>
      <c r="G1666" s="514">
        <v>100</v>
      </c>
      <c r="H1666" s="514">
        <v>100</v>
      </c>
      <c r="I1666" s="515">
        <v>20</v>
      </c>
    </row>
    <row r="1667" spans="1:9" s="93" customFormat="1" ht="12.75" customHeight="1">
      <c r="A1667" s="367">
        <v>1659</v>
      </c>
      <c r="B1667" s="512" t="s">
        <v>3086</v>
      </c>
      <c r="C1667" s="512" t="s">
        <v>4619</v>
      </c>
      <c r="D1667" s="516" t="s">
        <v>4625</v>
      </c>
      <c r="E1667" s="513" t="s">
        <v>2350</v>
      </c>
      <c r="F1667" s="367" t="s">
        <v>2351</v>
      </c>
      <c r="G1667" s="514">
        <v>100</v>
      </c>
      <c r="H1667" s="514">
        <v>100</v>
      </c>
      <c r="I1667" s="515">
        <v>20</v>
      </c>
    </row>
    <row r="1668" spans="1:9" s="93" customFormat="1" ht="12.75" customHeight="1">
      <c r="A1668" s="367">
        <v>1660</v>
      </c>
      <c r="B1668" s="512" t="s">
        <v>4626</v>
      </c>
      <c r="C1668" s="512" t="s">
        <v>2942</v>
      </c>
      <c r="D1668" s="516" t="s">
        <v>4627</v>
      </c>
      <c r="E1668" s="513" t="s">
        <v>2350</v>
      </c>
      <c r="F1668" s="367" t="s">
        <v>2351</v>
      </c>
      <c r="G1668" s="514">
        <v>100</v>
      </c>
      <c r="H1668" s="514">
        <v>100</v>
      </c>
      <c r="I1668" s="515">
        <v>20</v>
      </c>
    </row>
    <row r="1669" spans="1:9" s="93" customFormat="1" ht="12.75" customHeight="1">
      <c r="A1669" s="367">
        <v>1661</v>
      </c>
      <c r="B1669" s="512" t="s">
        <v>2421</v>
      </c>
      <c r="C1669" s="512" t="s">
        <v>4628</v>
      </c>
      <c r="D1669" s="516" t="s">
        <v>4629</v>
      </c>
      <c r="E1669" s="513" t="s">
        <v>2350</v>
      </c>
      <c r="F1669" s="367" t="s">
        <v>2351</v>
      </c>
      <c r="G1669" s="514">
        <v>100</v>
      </c>
      <c r="H1669" s="514">
        <v>100</v>
      </c>
      <c r="I1669" s="515">
        <v>20</v>
      </c>
    </row>
    <row r="1670" spans="1:9" s="93" customFormat="1" ht="12.75" customHeight="1">
      <c r="A1670" s="367">
        <v>1662</v>
      </c>
      <c r="B1670" s="512" t="s">
        <v>3981</v>
      </c>
      <c r="C1670" s="512" t="s">
        <v>4630</v>
      </c>
      <c r="D1670" s="516" t="s">
        <v>4631</v>
      </c>
      <c r="E1670" s="513" t="s">
        <v>2350</v>
      </c>
      <c r="F1670" s="367" t="s">
        <v>2351</v>
      </c>
      <c r="G1670" s="514">
        <v>100</v>
      </c>
      <c r="H1670" s="514">
        <v>100</v>
      </c>
      <c r="I1670" s="515">
        <v>20</v>
      </c>
    </row>
    <row r="1671" spans="1:9" s="93" customFormat="1" ht="12.75" customHeight="1">
      <c r="A1671" s="367">
        <v>1663</v>
      </c>
      <c r="B1671" s="512" t="s">
        <v>4632</v>
      </c>
      <c r="C1671" s="512" t="s">
        <v>4633</v>
      </c>
      <c r="D1671" s="516" t="s">
        <v>4634</v>
      </c>
      <c r="E1671" s="513" t="s">
        <v>2350</v>
      </c>
      <c r="F1671" s="367" t="s">
        <v>2351</v>
      </c>
      <c r="G1671" s="514">
        <v>100</v>
      </c>
      <c r="H1671" s="514">
        <v>100</v>
      </c>
      <c r="I1671" s="515">
        <v>20</v>
      </c>
    </row>
    <row r="1672" spans="1:9" s="93" customFormat="1" ht="12.75" customHeight="1">
      <c r="A1672" s="367">
        <v>1664</v>
      </c>
      <c r="B1672" s="512" t="s">
        <v>843</v>
      </c>
      <c r="C1672" s="512" t="s">
        <v>2648</v>
      </c>
      <c r="D1672" s="516" t="s">
        <v>4635</v>
      </c>
      <c r="E1672" s="513" t="s">
        <v>2350</v>
      </c>
      <c r="F1672" s="367" t="s">
        <v>2351</v>
      </c>
      <c r="G1672" s="514">
        <v>100</v>
      </c>
      <c r="H1672" s="514">
        <v>100</v>
      </c>
      <c r="I1672" s="515">
        <v>20</v>
      </c>
    </row>
    <row r="1673" spans="1:9" s="93" customFormat="1" ht="12.75" customHeight="1">
      <c r="A1673" s="367">
        <v>1665</v>
      </c>
      <c r="B1673" s="512" t="s">
        <v>3488</v>
      </c>
      <c r="C1673" s="512" t="s">
        <v>4636</v>
      </c>
      <c r="D1673" s="516" t="s">
        <v>4637</v>
      </c>
      <c r="E1673" s="513" t="s">
        <v>2350</v>
      </c>
      <c r="F1673" s="367" t="s">
        <v>2351</v>
      </c>
      <c r="G1673" s="514">
        <v>100</v>
      </c>
      <c r="H1673" s="514">
        <v>100</v>
      </c>
      <c r="I1673" s="515">
        <v>20</v>
      </c>
    </row>
    <row r="1674" spans="1:9" s="93" customFormat="1" ht="12.75" customHeight="1">
      <c r="A1674" s="367">
        <v>1666</v>
      </c>
      <c r="B1674" s="512" t="s">
        <v>2358</v>
      </c>
      <c r="C1674" s="512" t="s">
        <v>4638</v>
      </c>
      <c r="D1674" s="516" t="s">
        <v>4639</v>
      </c>
      <c r="E1674" s="513" t="s">
        <v>2350</v>
      </c>
      <c r="F1674" s="367" t="s">
        <v>2351</v>
      </c>
      <c r="G1674" s="514">
        <v>100</v>
      </c>
      <c r="H1674" s="514">
        <v>100</v>
      </c>
      <c r="I1674" s="515">
        <v>20</v>
      </c>
    </row>
    <row r="1675" spans="1:9" s="93" customFormat="1" ht="12.75" customHeight="1">
      <c r="A1675" s="367">
        <v>1667</v>
      </c>
      <c r="B1675" s="512" t="s">
        <v>2435</v>
      </c>
      <c r="C1675" s="512" t="s">
        <v>4427</v>
      </c>
      <c r="D1675" s="516" t="s">
        <v>4640</v>
      </c>
      <c r="E1675" s="513" t="s">
        <v>2350</v>
      </c>
      <c r="F1675" s="367" t="s">
        <v>2351</v>
      </c>
      <c r="G1675" s="514">
        <v>100</v>
      </c>
      <c r="H1675" s="514">
        <v>100</v>
      </c>
      <c r="I1675" s="515">
        <v>20</v>
      </c>
    </row>
    <row r="1676" spans="1:9" s="93" customFormat="1" ht="12.75" customHeight="1">
      <c r="A1676" s="367">
        <v>1668</v>
      </c>
      <c r="B1676" s="512" t="s">
        <v>3113</v>
      </c>
      <c r="C1676" s="512" t="s">
        <v>4641</v>
      </c>
      <c r="D1676" s="516" t="s">
        <v>4642</v>
      </c>
      <c r="E1676" s="513" t="s">
        <v>2350</v>
      </c>
      <c r="F1676" s="367" t="s">
        <v>2351</v>
      </c>
      <c r="G1676" s="514">
        <v>100</v>
      </c>
      <c r="H1676" s="514">
        <v>100</v>
      </c>
      <c r="I1676" s="515">
        <v>20</v>
      </c>
    </row>
    <row r="1677" spans="1:9" s="93" customFormat="1" ht="12.75" customHeight="1">
      <c r="A1677" s="367">
        <v>1669</v>
      </c>
      <c r="B1677" s="512" t="s">
        <v>4643</v>
      </c>
      <c r="C1677" s="512" t="s">
        <v>4633</v>
      </c>
      <c r="D1677" s="516" t="s">
        <v>4644</v>
      </c>
      <c r="E1677" s="513" t="s">
        <v>2350</v>
      </c>
      <c r="F1677" s="367" t="s">
        <v>2351</v>
      </c>
      <c r="G1677" s="514">
        <v>100</v>
      </c>
      <c r="H1677" s="514">
        <v>100</v>
      </c>
      <c r="I1677" s="515">
        <v>20</v>
      </c>
    </row>
    <row r="1678" spans="1:9" s="93" customFormat="1" ht="12.75" customHeight="1">
      <c r="A1678" s="367">
        <v>1670</v>
      </c>
      <c r="B1678" s="512" t="s">
        <v>2469</v>
      </c>
      <c r="C1678" s="512" t="s">
        <v>2648</v>
      </c>
      <c r="D1678" s="516" t="s">
        <v>4645</v>
      </c>
      <c r="E1678" s="513" t="s">
        <v>2350</v>
      </c>
      <c r="F1678" s="367" t="s">
        <v>2351</v>
      </c>
      <c r="G1678" s="514">
        <v>100</v>
      </c>
      <c r="H1678" s="514">
        <v>100</v>
      </c>
      <c r="I1678" s="515">
        <v>20</v>
      </c>
    </row>
    <row r="1679" spans="1:9" s="93" customFormat="1" ht="12.75" customHeight="1">
      <c r="A1679" s="367">
        <v>1671</v>
      </c>
      <c r="B1679" s="512" t="s">
        <v>671</v>
      </c>
      <c r="C1679" s="512" t="s">
        <v>4646</v>
      </c>
      <c r="D1679" s="516" t="s">
        <v>4647</v>
      </c>
      <c r="E1679" s="513" t="s">
        <v>2350</v>
      </c>
      <c r="F1679" s="367" t="s">
        <v>2351</v>
      </c>
      <c r="G1679" s="514">
        <v>100</v>
      </c>
      <c r="H1679" s="514">
        <v>100</v>
      </c>
      <c r="I1679" s="515">
        <v>20</v>
      </c>
    </row>
    <row r="1680" spans="1:9" s="93" customFormat="1" ht="12.75" customHeight="1">
      <c r="A1680" s="367">
        <v>1672</v>
      </c>
      <c r="B1680" s="512" t="s">
        <v>3707</v>
      </c>
      <c r="C1680" s="512" t="s">
        <v>3313</v>
      </c>
      <c r="D1680" s="516" t="s">
        <v>4648</v>
      </c>
      <c r="E1680" s="513" t="s">
        <v>2350</v>
      </c>
      <c r="F1680" s="367" t="s">
        <v>2351</v>
      </c>
      <c r="G1680" s="514">
        <v>100</v>
      </c>
      <c r="H1680" s="514">
        <v>100</v>
      </c>
      <c r="I1680" s="515">
        <v>20</v>
      </c>
    </row>
    <row r="1681" spans="1:9" s="93" customFormat="1" ht="12.75" customHeight="1">
      <c r="A1681" s="367">
        <v>1673</v>
      </c>
      <c r="B1681" s="512" t="s">
        <v>600</v>
      </c>
      <c r="C1681" s="512" t="s">
        <v>4649</v>
      </c>
      <c r="D1681" s="516" t="s">
        <v>4650</v>
      </c>
      <c r="E1681" s="513" t="s">
        <v>2350</v>
      </c>
      <c r="F1681" s="367" t="s">
        <v>2351</v>
      </c>
      <c r="G1681" s="514">
        <v>100</v>
      </c>
      <c r="H1681" s="514">
        <v>100</v>
      </c>
      <c r="I1681" s="515">
        <v>20</v>
      </c>
    </row>
    <row r="1682" spans="1:9" s="93" customFormat="1" ht="12.75" customHeight="1">
      <c r="A1682" s="367">
        <v>1674</v>
      </c>
      <c r="B1682" s="512" t="s">
        <v>2435</v>
      </c>
      <c r="C1682" s="512" t="s">
        <v>2981</v>
      </c>
      <c r="D1682" s="516" t="s">
        <v>4651</v>
      </c>
      <c r="E1682" s="513" t="s">
        <v>2350</v>
      </c>
      <c r="F1682" s="367" t="s">
        <v>2351</v>
      </c>
      <c r="G1682" s="514">
        <v>100</v>
      </c>
      <c r="H1682" s="514">
        <v>100</v>
      </c>
      <c r="I1682" s="515">
        <v>20</v>
      </c>
    </row>
    <row r="1683" spans="1:9" s="93" customFormat="1" ht="12.75" customHeight="1">
      <c r="A1683" s="367">
        <v>1675</v>
      </c>
      <c r="B1683" s="512" t="s">
        <v>4652</v>
      </c>
      <c r="C1683" s="512" t="s">
        <v>4653</v>
      </c>
      <c r="D1683" s="516" t="s">
        <v>4654</v>
      </c>
      <c r="E1683" s="513" t="s">
        <v>2350</v>
      </c>
      <c r="F1683" s="367" t="s">
        <v>2351</v>
      </c>
      <c r="G1683" s="514">
        <v>100</v>
      </c>
      <c r="H1683" s="514">
        <v>100</v>
      </c>
      <c r="I1683" s="515">
        <v>20</v>
      </c>
    </row>
    <row r="1684" spans="1:9" s="93" customFormat="1" ht="12.75" customHeight="1">
      <c r="A1684" s="367">
        <v>1676</v>
      </c>
      <c r="B1684" s="512" t="s">
        <v>4655</v>
      </c>
      <c r="C1684" s="512" t="s">
        <v>2693</v>
      </c>
      <c r="D1684" s="516" t="s">
        <v>4656</v>
      </c>
      <c r="E1684" s="513" t="s">
        <v>2350</v>
      </c>
      <c r="F1684" s="367" t="s">
        <v>2351</v>
      </c>
      <c r="G1684" s="514">
        <v>100</v>
      </c>
      <c r="H1684" s="514">
        <v>100</v>
      </c>
      <c r="I1684" s="515">
        <v>20</v>
      </c>
    </row>
    <row r="1685" spans="1:9" s="93" customFormat="1" ht="12.75" customHeight="1">
      <c r="A1685" s="367">
        <v>1677</v>
      </c>
      <c r="B1685" s="512" t="s">
        <v>2630</v>
      </c>
      <c r="C1685" s="512" t="s">
        <v>4657</v>
      </c>
      <c r="D1685" s="516" t="s">
        <v>4658</v>
      </c>
      <c r="E1685" s="513" t="s">
        <v>2350</v>
      </c>
      <c r="F1685" s="367" t="s">
        <v>2351</v>
      </c>
      <c r="G1685" s="514">
        <v>100</v>
      </c>
      <c r="H1685" s="514">
        <v>100</v>
      </c>
      <c r="I1685" s="515">
        <v>20</v>
      </c>
    </row>
    <row r="1686" spans="1:9" s="93" customFormat="1" ht="12.75" customHeight="1">
      <c r="A1686" s="367">
        <v>1678</v>
      </c>
      <c r="B1686" s="512" t="s">
        <v>518</v>
      </c>
      <c r="C1686" s="512" t="s">
        <v>4649</v>
      </c>
      <c r="D1686" s="516" t="s">
        <v>4659</v>
      </c>
      <c r="E1686" s="513" t="s">
        <v>2350</v>
      </c>
      <c r="F1686" s="367" t="s">
        <v>2351</v>
      </c>
      <c r="G1686" s="514">
        <v>100</v>
      </c>
      <c r="H1686" s="514">
        <v>100</v>
      </c>
      <c r="I1686" s="515">
        <v>20</v>
      </c>
    </row>
    <row r="1687" spans="1:9" s="93" customFormat="1" ht="12.75" customHeight="1">
      <c r="A1687" s="367">
        <v>1679</v>
      </c>
      <c r="B1687" s="512" t="s">
        <v>2630</v>
      </c>
      <c r="C1687" s="512" t="s">
        <v>4660</v>
      </c>
      <c r="D1687" s="516" t="s">
        <v>4661</v>
      </c>
      <c r="E1687" s="513" t="s">
        <v>2350</v>
      </c>
      <c r="F1687" s="367" t="s">
        <v>2351</v>
      </c>
      <c r="G1687" s="514">
        <v>100</v>
      </c>
      <c r="H1687" s="514">
        <v>100</v>
      </c>
      <c r="I1687" s="515">
        <v>20</v>
      </c>
    </row>
    <row r="1688" spans="1:9" s="93" customFormat="1" ht="12.75" customHeight="1">
      <c r="A1688" s="367">
        <v>1680</v>
      </c>
      <c r="B1688" s="512" t="s">
        <v>4662</v>
      </c>
      <c r="C1688" s="512" t="s">
        <v>2846</v>
      </c>
      <c r="D1688" s="516" t="s">
        <v>4663</v>
      </c>
      <c r="E1688" s="513" t="s">
        <v>2350</v>
      </c>
      <c r="F1688" s="367" t="s">
        <v>2351</v>
      </c>
      <c r="G1688" s="514">
        <v>100</v>
      </c>
      <c r="H1688" s="514">
        <v>100</v>
      </c>
      <c r="I1688" s="515">
        <v>20</v>
      </c>
    </row>
    <row r="1689" spans="1:9" s="93" customFormat="1" ht="12.75" customHeight="1">
      <c r="A1689" s="367">
        <v>1681</v>
      </c>
      <c r="B1689" s="512" t="s">
        <v>3218</v>
      </c>
      <c r="C1689" s="512" t="s">
        <v>4664</v>
      </c>
      <c r="D1689" s="516" t="s">
        <v>4665</v>
      </c>
      <c r="E1689" s="513" t="s">
        <v>2350</v>
      </c>
      <c r="F1689" s="367" t="s">
        <v>2351</v>
      </c>
      <c r="G1689" s="514">
        <v>100</v>
      </c>
      <c r="H1689" s="514">
        <v>100</v>
      </c>
      <c r="I1689" s="515">
        <v>20</v>
      </c>
    </row>
    <row r="1690" spans="1:9" s="93" customFormat="1" ht="12.75" customHeight="1">
      <c r="A1690" s="367">
        <v>1682</v>
      </c>
      <c r="B1690" s="512" t="s">
        <v>2764</v>
      </c>
      <c r="C1690" s="512" t="s">
        <v>4666</v>
      </c>
      <c r="D1690" s="516" t="s">
        <v>4667</v>
      </c>
      <c r="E1690" s="513" t="s">
        <v>2350</v>
      </c>
      <c r="F1690" s="367" t="s">
        <v>2351</v>
      </c>
      <c r="G1690" s="514">
        <v>100</v>
      </c>
      <c r="H1690" s="514">
        <v>100</v>
      </c>
      <c r="I1690" s="515">
        <v>20</v>
      </c>
    </row>
    <row r="1691" spans="1:9" s="93" customFormat="1" ht="12.75" customHeight="1">
      <c r="A1691" s="367">
        <v>1683</v>
      </c>
      <c r="B1691" s="512" t="s">
        <v>4422</v>
      </c>
      <c r="C1691" s="512" t="s">
        <v>4186</v>
      </c>
      <c r="D1691" s="516" t="s">
        <v>4668</v>
      </c>
      <c r="E1691" s="513" t="s">
        <v>2350</v>
      </c>
      <c r="F1691" s="367" t="s">
        <v>2351</v>
      </c>
      <c r="G1691" s="514">
        <v>100</v>
      </c>
      <c r="H1691" s="514">
        <v>100</v>
      </c>
      <c r="I1691" s="515">
        <v>20</v>
      </c>
    </row>
    <row r="1692" spans="1:9" s="93" customFormat="1" ht="12.75" customHeight="1">
      <c r="A1692" s="367">
        <v>1684</v>
      </c>
      <c r="B1692" s="512" t="s">
        <v>2455</v>
      </c>
      <c r="C1692" s="512" t="s">
        <v>4479</v>
      </c>
      <c r="D1692" s="516" t="s">
        <v>4669</v>
      </c>
      <c r="E1692" s="513" t="s">
        <v>2350</v>
      </c>
      <c r="F1692" s="367" t="s">
        <v>2351</v>
      </c>
      <c r="G1692" s="514">
        <v>100</v>
      </c>
      <c r="H1692" s="514">
        <v>100</v>
      </c>
      <c r="I1692" s="515">
        <v>20</v>
      </c>
    </row>
    <row r="1693" spans="1:9" s="93" customFormat="1" ht="12.75" customHeight="1">
      <c r="A1693" s="367">
        <v>1685</v>
      </c>
      <c r="B1693" s="512" t="s">
        <v>2817</v>
      </c>
      <c r="C1693" s="512" t="s">
        <v>4670</v>
      </c>
      <c r="D1693" s="516" t="s">
        <v>4671</v>
      </c>
      <c r="E1693" s="513" t="s">
        <v>2350</v>
      </c>
      <c r="F1693" s="367" t="s">
        <v>2351</v>
      </c>
      <c r="G1693" s="514">
        <v>100</v>
      </c>
      <c r="H1693" s="514">
        <v>100</v>
      </c>
      <c r="I1693" s="515">
        <v>20</v>
      </c>
    </row>
    <row r="1694" spans="1:9" s="93" customFormat="1" ht="12.75" customHeight="1">
      <c r="A1694" s="367">
        <v>1686</v>
      </c>
      <c r="B1694" s="512" t="s">
        <v>4672</v>
      </c>
      <c r="C1694" s="512" t="s">
        <v>4673</v>
      </c>
      <c r="D1694" s="516" t="s">
        <v>4674</v>
      </c>
      <c r="E1694" s="513" t="s">
        <v>2350</v>
      </c>
      <c r="F1694" s="367" t="s">
        <v>2351</v>
      </c>
      <c r="G1694" s="514">
        <v>100</v>
      </c>
      <c r="H1694" s="514">
        <v>100</v>
      </c>
      <c r="I1694" s="515">
        <v>20</v>
      </c>
    </row>
    <row r="1695" spans="1:9" s="93" customFormat="1" ht="12.75" customHeight="1">
      <c r="A1695" s="367">
        <v>1687</v>
      </c>
      <c r="B1695" s="512" t="s">
        <v>2540</v>
      </c>
      <c r="C1695" s="512" t="s">
        <v>3838</v>
      </c>
      <c r="D1695" s="516" t="s">
        <v>4675</v>
      </c>
      <c r="E1695" s="513" t="s">
        <v>2350</v>
      </c>
      <c r="F1695" s="367" t="s">
        <v>2351</v>
      </c>
      <c r="G1695" s="514">
        <v>100</v>
      </c>
      <c r="H1695" s="514">
        <v>100</v>
      </c>
      <c r="I1695" s="515">
        <v>20</v>
      </c>
    </row>
    <row r="1696" spans="1:9" s="93" customFormat="1" ht="12.75" customHeight="1">
      <c r="A1696" s="367">
        <v>1688</v>
      </c>
      <c r="B1696" s="512" t="s">
        <v>2368</v>
      </c>
      <c r="C1696" s="512" t="s">
        <v>4614</v>
      </c>
      <c r="D1696" s="516" t="s">
        <v>4676</v>
      </c>
      <c r="E1696" s="513" t="s">
        <v>2350</v>
      </c>
      <c r="F1696" s="367" t="s">
        <v>2351</v>
      </c>
      <c r="G1696" s="514">
        <v>100</v>
      </c>
      <c r="H1696" s="514">
        <v>100</v>
      </c>
      <c r="I1696" s="515">
        <v>20</v>
      </c>
    </row>
    <row r="1697" spans="1:9" s="93" customFormat="1" ht="12.75" customHeight="1">
      <c r="A1697" s="367">
        <v>1689</v>
      </c>
      <c r="B1697" s="512" t="s">
        <v>4207</v>
      </c>
      <c r="C1697" s="512" t="s">
        <v>4677</v>
      </c>
      <c r="D1697" s="516" t="s">
        <v>4678</v>
      </c>
      <c r="E1697" s="513" t="s">
        <v>2350</v>
      </c>
      <c r="F1697" s="367" t="s">
        <v>2351</v>
      </c>
      <c r="G1697" s="514">
        <v>100</v>
      </c>
      <c r="H1697" s="514">
        <v>100</v>
      </c>
      <c r="I1697" s="515">
        <v>20</v>
      </c>
    </row>
    <row r="1698" spans="1:9" s="93" customFormat="1" ht="12.75" customHeight="1">
      <c r="A1698" s="367">
        <v>1690</v>
      </c>
      <c r="B1698" s="512" t="s">
        <v>2424</v>
      </c>
      <c r="C1698" s="512" t="s">
        <v>4679</v>
      </c>
      <c r="D1698" s="516" t="s">
        <v>4680</v>
      </c>
      <c r="E1698" s="513" t="s">
        <v>2350</v>
      </c>
      <c r="F1698" s="367" t="s">
        <v>2351</v>
      </c>
      <c r="G1698" s="514">
        <v>100</v>
      </c>
      <c r="H1698" s="514">
        <v>100</v>
      </c>
      <c r="I1698" s="515">
        <v>20</v>
      </c>
    </row>
    <row r="1699" spans="1:9" s="93" customFormat="1" ht="12.75" customHeight="1">
      <c r="A1699" s="367">
        <v>1691</v>
      </c>
      <c r="B1699" s="512" t="s">
        <v>676</v>
      </c>
      <c r="C1699" s="512" t="s">
        <v>4681</v>
      </c>
      <c r="D1699" s="516" t="s">
        <v>4682</v>
      </c>
      <c r="E1699" s="513" t="s">
        <v>2350</v>
      </c>
      <c r="F1699" s="367" t="s">
        <v>2351</v>
      </c>
      <c r="G1699" s="514">
        <v>100</v>
      </c>
      <c r="H1699" s="514">
        <v>100</v>
      </c>
      <c r="I1699" s="515">
        <v>20</v>
      </c>
    </row>
    <row r="1700" spans="1:9" s="93" customFormat="1" ht="12.75" customHeight="1">
      <c r="A1700" s="367">
        <v>1692</v>
      </c>
      <c r="B1700" s="512" t="s">
        <v>4683</v>
      </c>
      <c r="C1700" s="512" t="s">
        <v>2861</v>
      </c>
      <c r="D1700" s="516" t="s">
        <v>4684</v>
      </c>
      <c r="E1700" s="513" t="s">
        <v>2350</v>
      </c>
      <c r="F1700" s="367" t="s">
        <v>2351</v>
      </c>
      <c r="G1700" s="514">
        <v>100</v>
      </c>
      <c r="H1700" s="514">
        <v>100</v>
      </c>
      <c r="I1700" s="515">
        <v>20</v>
      </c>
    </row>
    <row r="1701" spans="1:9" s="93" customFormat="1" ht="12.75" customHeight="1">
      <c r="A1701" s="367">
        <v>1693</v>
      </c>
      <c r="B1701" s="512" t="s">
        <v>3030</v>
      </c>
      <c r="C1701" s="512" t="s">
        <v>4562</v>
      </c>
      <c r="D1701" s="516" t="s">
        <v>4685</v>
      </c>
      <c r="E1701" s="513" t="s">
        <v>2350</v>
      </c>
      <c r="F1701" s="367" t="s">
        <v>2351</v>
      </c>
      <c r="G1701" s="514">
        <v>100</v>
      </c>
      <c r="H1701" s="514">
        <v>100</v>
      </c>
      <c r="I1701" s="515">
        <v>20</v>
      </c>
    </row>
    <row r="1702" spans="1:9" s="93" customFormat="1" ht="12.75" customHeight="1">
      <c r="A1702" s="367">
        <v>1694</v>
      </c>
      <c r="B1702" s="512" t="s">
        <v>3680</v>
      </c>
      <c r="C1702" s="512" t="s">
        <v>4686</v>
      </c>
      <c r="D1702" s="516" t="s">
        <v>4687</v>
      </c>
      <c r="E1702" s="513" t="s">
        <v>2350</v>
      </c>
      <c r="F1702" s="367" t="s">
        <v>2351</v>
      </c>
      <c r="G1702" s="514">
        <v>100</v>
      </c>
      <c r="H1702" s="514">
        <v>100</v>
      </c>
      <c r="I1702" s="515">
        <v>20</v>
      </c>
    </row>
    <row r="1703" spans="1:9" s="93" customFormat="1" ht="12.75" customHeight="1">
      <c r="A1703" s="367">
        <v>1695</v>
      </c>
      <c r="B1703" s="518" t="s">
        <v>837</v>
      </c>
      <c r="C1703" s="518" t="s">
        <v>4657</v>
      </c>
      <c r="D1703" s="447" t="s">
        <v>4688</v>
      </c>
      <c r="E1703" s="513" t="s">
        <v>2350</v>
      </c>
      <c r="F1703" s="367" t="s">
        <v>2351</v>
      </c>
      <c r="G1703" s="514">
        <v>100</v>
      </c>
      <c r="H1703" s="514">
        <v>100</v>
      </c>
      <c r="I1703" s="515">
        <v>20</v>
      </c>
    </row>
    <row r="1704" spans="1:9" s="93" customFormat="1" ht="12.75" customHeight="1">
      <c r="A1704" s="367">
        <v>1696</v>
      </c>
      <c r="B1704" s="512" t="s">
        <v>4689</v>
      </c>
      <c r="C1704" s="512" t="s">
        <v>4690</v>
      </c>
      <c r="D1704" s="516" t="s">
        <v>4691</v>
      </c>
      <c r="E1704" s="513" t="s">
        <v>2350</v>
      </c>
      <c r="F1704" s="367" t="s">
        <v>2351</v>
      </c>
      <c r="G1704" s="514">
        <v>100</v>
      </c>
      <c r="H1704" s="514">
        <v>100</v>
      </c>
      <c r="I1704" s="515">
        <v>20</v>
      </c>
    </row>
    <row r="1705" spans="1:9" s="93" customFormat="1" ht="12.75" customHeight="1">
      <c r="A1705" s="367">
        <v>1697</v>
      </c>
      <c r="B1705" s="512" t="s">
        <v>2392</v>
      </c>
      <c r="C1705" s="512" t="s">
        <v>3078</v>
      </c>
      <c r="D1705" s="516">
        <v>40001013821</v>
      </c>
      <c r="E1705" s="513" t="s">
        <v>2350</v>
      </c>
      <c r="F1705" s="367" t="s">
        <v>2351</v>
      </c>
      <c r="G1705" s="514">
        <v>100</v>
      </c>
      <c r="H1705" s="514">
        <v>100</v>
      </c>
      <c r="I1705" s="515">
        <v>20</v>
      </c>
    </row>
    <row r="1706" spans="1:9" s="93" customFormat="1" ht="12.75" customHeight="1">
      <c r="A1706" s="367">
        <v>1698</v>
      </c>
      <c r="B1706" s="512" t="s">
        <v>2375</v>
      </c>
      <c r="C1706" s="512" t="s">
        <v>4692</v>
      </c>
      <c r="D1706" s="512">
        <v>38001006676</v>
      </c>
      <c r="E1706" s="513" t="s">
        <v>2350</v>
      </c>
      <c r="F1706" s="367" t="s">
        <v>2351</v>
      </c>
      <c r="G1706" s="514">
        <v>100</v>
      </c>
      <c r="H1706" s="514">
        <v>100</v>
      </c>
      <c r="I1706" s="515">
        <v>20</v>
      </c>
    </row>
    <row r="1707" spans="1:9" s="93" customFormat="1" ht="12.75" customHeight="1">
      <c r="A1707" s="367">
        <v>1699</v>
      </c>
      <c r="B1707" s="512" t="s">
        <v>678</v>
      </c>
      <c r="C1707" s="512" t="s">
        <v>2969</v>
      </c>
      <c r="D1707" s="512">
        <v>38001007345</v>
      </c>
      <c r="E1707" s="513" t="s">
        <v>2350</v>
      </c>
      <c r="F1707" s="367" t="s">
        <v>2351</v>
      </c>
      <c r="G1707" s="514">
        <v>100</v>
      </c>
      <c r="H1707" s="514">
        <v>100</v>
      </c>
      <c r="I1707" s="515">
        <v>20</v>
      </c>
    </row>
    <row r="1708" spans="1:9" s="93" customFormat="1" ht="12.75" customHeight="1">
      <c r="A1708" s="367">
        <v>1700</v>
      </c>
      <c r="B1708" s="512" t="s">
        <v>2392</v>
      </c>
      <c r="C1708" s="512" t="s">
        <v>876</v>
      </c>
      <c r="D1708" s="512">
        <v>38001022548</v>
      </c>
      <c r="E1708" s="513" t="s">
        <v>2350</v>
      </c>
      <c r="F1708" s="367" t="s">
        <v>2351</v>
      </c>
      <c r="G1708" s="514">
        <v>100</v>
      </c>
      <c r="H1708" s="514">
        <v>100</v>
      </c>
      <c r="I1708" s="515">
        <v>20</v>
      </c>
    </row>
    <row r="1709" spans="1:9" s="93" customFormat="1" ht="12.75" customHeight="1">
      <c r="A1709" s="367">
        <v>1701</v>
      </c>
      <c r="B1709" s="512" t="s">
        <v>843</v>
      </c>
      <c r="C1709" s="512" t="s">
        <v>4693</v>
      </c>
      <c r="D1709" s="516">
        <v>37001051603</v>
      </c>
      <c r="E1709" s="513" t="s">
        <v>2350</v>
      </c>
      <c r="F1709" s="367" t="s">
        <v>2351</v>
      </c>
      <c r="G1709" s="514">
        <v>100</v>
      </c>
      <c r="H1709" s="514">
        <v>100</v>
      </c>
      <c r="I1709" s="515">
        <v>20</v>
      </c>
    </row>
    <row r="1710" spans="1:9" s="93" customFormat="1" ht="12.75" customHeight="1">
      <c r="A1710" s="367">
        <v>1702</v>
      </c>
      <c r="B1710" s="512" t="s">
        <v>671</v>
      </c>
      <c r="C1710" s="512" t="s">
        <v>4694</v>
      </c>
      <c r="D1710" s="516" t="s">
        <v>4695</v>
      </c>
      <c r="E1710" s="513" t="s">
        <v>2350</v>
      </c>
      <c r="F1710" s="367" t="s">
        <v>2351</v>
      </c>
      <c r="G1710" s="514">
        <v>100</v>
      </c>
      <c r="H1710" s="514">
        <v>100</v>
      </c>
      <c r="I1710" s="515">
        <v>20</v>
      </c>
    </row>
    <row r="1711" spans="1:9" s="93" customFormat="1" ht="12.75" customHeight="1">
      <c r="A1711" s="367">
        <v>1703</v>
      </c>
      <c r="B1711" s="512" t="s">
        <v>3315</v>
      </c>
      <c r="C1711" s="512" t="s">
        <v>4696</v>
      </c>
      <c r="D1711" s="516">
        <v>37001057210</v>
      </c>
      <c r="E1711" s="513" t="s">
        <v>2350</v>
      </c>
      <c r="F1711" s="367" t="s">
        <v>2351</v>
      </c>
      <c r="G1711" s="514">
        <v>100</v>
      </c>
      <c r="H1711" s="514">
        <v>100</v>
      </c>
      <c r="I1711" s="515">
        <v>20</v>
      </c>
    </row>
    <row r="1712" spans="1:9" s="93" customFormat="1" ht="12.75" customHeight="1">
      <c r="A1712" s="367">
        <v>1704</v>
      </c>
      <c r="B1712" s="512" t="s">
        <v>3891</v>
      </c>
      <c r="C1712" s="512" t="s">
        <v>4418</v>
      </c>
      <c r="D1712" s="516">
        <v>37001012606</v>
      </c>
      <c r="E1712" s="513" t="s">
        <v>2350</v>
      </c>
      <c r="F1712" s="367" t="s">
        <v>2351</v>
      </c>
      <c r="G1712" s="514">
        <v>100</v>
      </c>
      <c r="H1712" s="514">
        <v>100</v>
      </c>
      <c r="I1712" s="515">
        <v>20</v>
      </c>
    </row>
    <row r="1713" spans="1:9" s="93" customFormat="1" ht="12.75" customHeight="1">
      <c r="A1713" s="367">
        <v>1705</v>
      </c>
      <c r="B1713" s="512" t="s">
        <v>600</v>
      </c>
      <c r="C1713" s="512" t="s">
        <v>4697</v>
      </c>
      <c r="D1713" s="516">
        <v>37001012966</v>
      </c>
      <c r="E1713" s="513" t="s">
        <v>2350</v>
      </c>
      <c r="F1713" s="367" t="s">
        <v>2351</v>
      </c>
      <c r="G1713" s="514">
        <v>100</v>
      </c>
      <c r="H1713" s="514">
        <v>100</v>
      </c>
      <c r="I1713" s="515">
        <v>20</v>
      </c>
    </row>
    <row r="1714" spans="1:9" s="93" customFormat="1" ht="12.75" customHeight="1">
      <c r="A1714" s="367">
        <v>1706</v>
      </c>
      <c r="B1714" s="512" t="s">
        <v>4698</v>
      </c>
      <c r="C1714" s="512" t="s">
        <v>4699</v>
      </c>
      <c r="D1714" s="516">
        <v>37001016784</v>
      </c>
      <c r="E1714" s="513" t="s">
        <v>2350</v>
      </c>
      <c r="F1714" s="367" t="s">
        <v>2351</v>
      </c>
      <c r="G1714" s="514">
        <v>100</v>
      </c>
      <c r="H1714" s="514">
        <v>100</v>
      </c>
      <c r="I1714" s="515">
        <v>20</v>
      </c>
    </row>
    <row r="1715" spans="1:9" s="93" customFormat="1" ht="12.75" customHeight="1">
      <c r="A1715" s="367">
        <v>1707</v>
      </c>
      <c r="B1715" s="512" t="s">
        <v>2924</v>
      </c>
      <c r="C1715" s="512" t="s">
        <v>4700</v>
      </c>
      <c r="D1715" s="516">
        <v>37001030236</v>
      </c>
      <c r="E1715" s="513" t="s">
        <v>2350</v>
      </c>
      <c r="F1715" s="367" t="s">
        <v>2351</v>
      </c>
      <c r="G1715" s="514">
        <v>100</v>
      </c>
      <c r="H1715" s="514">
        <v>100</v>
      </c>
      <c r="I1715" s="515">
        <v>20</v>
      </c>
    </row>
    <row r="1716" spans="1:9" s="93" customFormat="1" ht="12.75" customHeight="1">
      <c r="A1716" s="367">
        <v>1708</v>
      </c>
      <c r="B1716" s="512" t="s">
        <v>2739</v>
      </c>
      <c r="C1716" s="512" t="s">
        <v>3464</v>
      </c>
      <c r="D1716" s="516">
        <v>37001019392</v>
      </c>
      <c r="E1716" s="513" t="s">
        <v>2350</v>
      </c>
      <c r="F1716" s="367" t="s">
        <v>2351</v>
      </c>
      <c r="G1716" s="514">
        <v>100</v>
      </c>
      <c r="H1716" s="514">
        <v>100</v>
      </c>
      <c r="I1716" s="515">
        <v>20</v>
      </c>
    </row>
    <row r="1717" spans="1:9" s="93" customFormat="1" ht="12.75" customHeight="1">
      <c r="A1717" s="367">
        <v>1709</v>
      </c>
      <c r="B1717" s="512" t="s">
        <v>2538</v>
      </c>
      <c r="C1717" s="512" t="s">
        <v>3464</v>
      </c>
      <c r="D1717" s="516">
        <v>37001045831</v>
      </c>
      <c r="E1717" s="513" t="s">
        <v>2350</v>
      </c>
      <c r="F1717" s="367" t="s">
        <v>2351</v>
      </c>
      <c r="G1717" s="514">
        <v>100</v>
      </c>
      <c r="H1717" s="514">
        <v>100</v>
      </c>
      <c r="I1717" s="515">
        <v>20</v>
      </c>
    </row>
    <row r="1718" spans="1:9" s="93" customFormat="1" ht="12.75" customHeight="1">
      <c r="A1718" s="367">
        <v>1710</v>
      </c>
      <c r="B1718" s="512" t="s">
        <v>2791</v>
      </c>
      <c r="C1718" s="512" t="s">
        <v>2767</v>
      </c>
      <c r="D1718" s="516" t="s">
        <v>4701</v>
      </c>
      <c r="E1718" s="513" t="s">
        <v>2350</v>
      </c>
      <c r="F1718" s="367" t="s">
        <v>2351</v>
      </c>
      <c r="G1718" s="514">
        <v>100</v>
      </c>
      <c r="H1718" s="514">
        <v>100</v>
      </c>
      <c r="I1718" s="515">
        <v>20</v>
      </c>
    </row>
    <row r="1719" spans="1:9" s="93" customFormat="1" ht="12.75" customHeight="1">
      <c r="A1719" s="367">
        <v>1711</v>
      </c>
      <c r="B1719" s="512" t="s">
        <v>2449</v>
      </c>
      <c r="C1719" s="512" t="s">
        <v>2598</v>
      </c>
      <c r="D1719" s="516">
        <v>37001000684</v>
      </c>
      <c r="E1719" s="513" t="s">
        <v>2350</v>
      </c>
      <c r="F1719" s="367" t="s">
        <v>2351</v>
      </c>
      <c r="G1719" s="514">
        <v>100</v>
      </c>
      <c r="H1719" s="514">
        <v>100</v>
      </c>
      <c r="I1719" s="515">
        <v>20</v>
      </c>
    </row>
    <row r="1720" spans="1:9" s="93" customFormat="1" ht="12.75" customHeight="1">
      <c r="A1720" s="367">
        <v>1712</v>
      </c>
      <c r="B1720" s="512" t="s">
        <v>4598</v>
      </c>
      <c r="C1720" s="512" t="s">
        <v>4702</v>
      </c>
      <c r="D1720" s="516">
        <v>37001051205</v>
      </c>
      <c r="E1720" s="513" t="s">
        <v>2350</v>
      </c>
      <c r="F1720" s="367" t="s">
        <v>2351</v>
      </c>
      <c r="G1720" s="514">
        <v>100</v>
      </c>
      <c r="H1720" s="514">
        <v>100</v>
      </c>
      <c r="I1720" s="515">
        <v>20</v>
      </c>
    </row>
    <row r="1721" spans="1:9" s="93" customFormat="1" ht="12.75" customHeight="1">
      <c r="A1721" s="367">
        <v>1713</v>
      </c>
      <c r="B1721" s="512" t="s">
        <v>2996</v>
      </c>
      <c r="C1721" s="512" t="s">
        <v>4703</v>
      </c>
      <c r="D1721" s="516">
        <v>37001037816</v>
      </c>
      <c r="E1721" s="513" t="s">
        <v>2350</v>
      </c>
      <c r="F1721" s="367" t="s">
        <v>2351</v>
      </c>
      <c r="G1721" s="514">
        <v>100</v>
      </c>
      <c r="H1721" s="514">
        <v>100</v>
      </c>
      <c r="I1721" s="515">
        <v>20</v>
      </c>
    </row>
    <row r="1722" spans="1:9" s="93" customFormat="1" ht="12.75" customHeight="1">
      <c r="A1722" s="367">
        <v>1714</v>
      </c>
      <c r="B1722" s="512" t="s">
        <v>2430</v>
      </c>
      <c r="C1722" s="512" t="s">
        <v>3383</v>
      </c>
      <c r="D1722" s="516">
        <v>37001051458</v>
      </c>
      <c r="E1722" s="513" t="s">
        <v>2350</v>
      </c>
      <c r="F1722" s="367" t="s">
        <v>2351</v>
      </c>
      <c r="G1722" s="514">
        <v>100</v>
      </c>
      <c r="H1722" s="514">
        <v>100</v>
      </c>
      <c r="I1722" s="515">
        <v>20</v>
      </c>
    </row>
    <row r="1723" spans="1:9" s="93" customFormat="1" ht="12.75" customHeight="1">
      <c r="A1723" s="367">
        <v>1715</v>
      </c>
      <c r="B1723" s="512" t="s">
        <v>513</v>
      </c>
      <c r="C1723" s="512" t="s">
        <v>4080</v>
      </c>
      <c r="D1723" s="516">
        <v>37001055310</v>
      </c>
      <c r="E1723" s="513" t="s">
        <v>2350</v>
      </c>
      <c r="F1723" s="367" t="s">
        <v>2351</v>
      </c>
      <c r="G1723" s="514">
        <v>100</v>
      </c>
      <c r="H1723" s="514">
        <v>100</v>
      </c>
      <c r="I1723" s="515">
        <v>20</v>
      </c>
    </row>
    <row r="1724" spans="1:9" s="93" customFormat="1" ht="12.75" customHeight="1">
      <c r="A1724" s="367">
        <v>1716</v>
      </c>
      <c r="B1724" s="512" t="s">
        <v>2739</v>
      </c>
      <c r="C1724" s="512" t="s">
        <v>4704</v>
      </c>
      <c r="D1724" s="516">
        <v>37001018151</v>
      </c>
      <c r="E1724" s="513" t="s">
        <v>2350</v>
      </c>
      <c r="F1724" s="367" t="s">
        <v>2351</v>
      </c>
      <c r="G1724" s="514">
        <v>100</v>
      </c>
      <c r="H1724" s="514">
        <v>100</v>
      </c>
      <c r="I1724" s="515">
        <v>20</v>
      </c>
    </row>
    <row r="1725" spans="1:9" s="93" customFormat="1" ht="12.75" customHeight="1">
      <c r="A1725" s="367">
        <v>1717</v>
      </c>
      <c r="B1725" s="512" t="s">
        <v>4705</v>
      </c>
      <c r="C1725" s="512" t="s">
        <v>3685</v>
      </c>
      <c r="D1725" s="516">
        <v>37001056234</v>
      </c>
      <c r="E1725" s="513" t="s">
        <v>2350</v>
      </c>
      <c r="F1725" s="367" t="s">
        <v>2351</v>
      </c>
      <c r="G1725" s="514">
        <v>100</v>
      </c>
      <c r="H1725" s="514">
        <v>100</v>
      </c>
      <c r="I1725" s="515">
        <v>20</v>
      </c>
    </row>
    <row r="1726" spans="1:9" s="93" customFormat="1" ht="12.75" customHeight="1">
      <c r="A1726" s="367">
        <v>1718</v>
      </c>
      <c r="B1726" s="512" t="s">
        <v>2876</v>
      </c>
      <c r="C1726" s="512" t="s">
        <v>4704</v>
      </c>
      <c r="D1726" s="516">
        <v>37001049258</v>
      </c>
      <c r="E1726" s="513" t="s">
        <v>2350</v>
      </c>
      <c r="F1726" s="367" t="s">
        <v>2351</v>
      </c>
      <c r="G1726" s="514">
        <v>100</v>
      </c>
      <c r="H1726" s="514">
        <v>100</v>
      </c>
      <c r="I1726" s="515">
        <v>20</v>
      </c>
    </row>
    <row r="1727" spans="1:9" s="93" customFormat="1" ht="12.75" customHeight="1">
      <c r="A1727" s="367">
        <v>1719</v>
      </c>
      <c r="B1727" s="512" t="s">
        <v>4257</v>
      </c>
      <c r="C1727" s="512" t="s">
        <v>2512</v>
      </c>
      <c r="D1727" s="516">
        <v>37001056871</v>
      </c>
      <c r="E1727" s="513" t="s">
        <v>2350</v>
      </c>
      <c r="F1727" s="367" t="s">
        <v>2351</v>
      </c>
      <c r="G1727" s="514">
        <v>100</v>
      </c>
      <c r="H1727" s="514">
        <v>100</v>
      </c>
      <c r="I1727" s="515">
        <v>20</v>
      </c>
    </row>
    <row r="1728" spans="1:9" s="93" customFormat="1" ht="12.75" customHeight="1">
      <c r="A1728" s="367">
        <v>1720</v>
      </c>
      <c r="B1728" s="512" t="s">
        <v>2560</v>
      </c>
      <c r="C1728" s="512" t="s">
        <v>4706</v>
      </c>
      <c r="D1728" s="516">
        <v>37001038012</v>
      </c>
      <c r="E1728" s="513" t="s">
        <v>2350</v>
      </c>
      <c r="F1728" s="367" t="s">
        <v>2351</v>
      </c>
      <c r="G1728" s="514">
        <v>100</v>
      </c>
      <c r="H1728" s="514">
        <v>100</v>
      </c>
      <c r="I1728" s="515">
        <v>20</v>
      </c>
    </row>
    <row r="1729" spans="1:9" s="93" customFormat="1" ht="12.75" customHeight="1">
      <c r="A1729" s="367">
        <v>1721</v>
      </c>
      <c r="B1729" s="512" t="s">
        <v>2723</v>
      </c>
      <c r="C1729" s="512" t="s">
        <v>866</v>
      </c>
      <c r="D1729" s="516">
        <v>60001047382</v>
      </c>
      <c r="E1729" s="513" t="s">
        <v>2350</v>
      </c>
      <c r="F1729" s="367" t="s">
        <v>2351</v>
      </c>
      <c r="G1729" s="514">
        <v>100</v>
      </c>
      <c r="H1729" s="514">
        <v>100</v>
      </c>
      <c r="I1729" s="515">
        <v>20</v>
      </c>
    </row>
    <row r="1730" spans="1:9" s="93" customFormat="1" ht="12.75" customHeight="1">
      <c r="A1730" s="367">
        <v>1722</v>
      </c>
      <c r="B1730" s="512" t="s">
        <v>3222</v>
      </c>
      <c r="C1730" s="512" t="s">
        <v>4707</v>
      </c>
      <c r="D1730" s="516">
        <v>37001059630</v>
      </c>
      <c r="E1730" s="513" t="s">
        <v>2350</v>
      </c>
      <c r="F1730" s="367" t="s">
        <v>2351</v>
      </c>
      <c r="G1730" s="514">
        <v>100</v>
      </c>
      <c r="H1730" s="514">
        <v>100</v>
      </c>
      <c r="I1730" s="515">
        <v>20</v>
      </c>
    </row>
    <row r="1731" spans="1:9" s="93" customFormat="1" ht="12.75" customHeight="1">
      <c r="A1731" s="367">
        <v>1723</v>
      </c>
      <c r="B1731" s="512" t="s">
        <v>3075</v>
      </c>
      <c r="C1731" s="512" t="s">
        <v>4708</v>
      </c>
      <c r="D1731" s="516">
        <v>37001037988</v>
      </c>
      <c r="E1731" s="513" t="s">
        <v>2350</v>
      </c>
      <c r="F1731" s="367" t="s">
        <v>2351</v>
      </c>
      <c r="G1731" s="514">
        <v>100</v>
      </c>
      <c r="H1731" s="514">
        <v>100</v>
      </c>
      <c r="I1731" s="515">
        <v>20</v>
      </c>
    </row>
    <row r="1732" spans="1:9" s="93" customFormat="1" ht="12.75" customHeight="1">
      <c r="A1732" s="367">
        <v>1724</v>
      </c>
      <c r="B1732" s="512" t="s">
        <v>835</v>
      </c>
      <c r="C1732" s="512" t="s">
        <v>4709</v>
      </c>
      <c r="D1732" s="516">
        <v>37001033856</v>
      </c>
      <c r="E1732" s="513" t="s">
        <v>2350</v>
      </c>
      <c r="F1732" s="367" t="s">
        <v>2351</v>
      </c>
      <c r="G1732" s="514">
        <v>100</v>
      </c>
      <c r="H1732" s="514">
        <v>100</v>
      </c>
      <c r="I1732" s="515">
        <v>20</v>
      </c>
    </row>
    <row r="1733" spans="1:9" s="93" customFormat="1" ht="12.75" customHeight="1">
      <c r="A1733" s="367">
        <v>1725</v>
      </c>
      <c r="B1733" s="512" t="s">
        <v>513</v>
      </c>
      <c r="C1733" s="512" t="s">
        <v>4710</v>
      </c>
      <c r="D1733" s="516">
        <v>37001053722</v>
      </c>
      <c r="E1733" s="513" t="s">
        <v>2350</v>
      </c>
      <c r="F1733" s="367" t="s">
        <v>2351</v>
      </c>
      <c r="G1733" s="514">
        <v>100</v>
      </c>
      <c r="H1733" s="514">
        <v>100</v>
      </c>
      <c r="I1733" s="515">
        <v>20</v>
      </c>
    </row>
    <row r="1734" spans="1:9" s="93" customFormat="1" ht="12.75" customHeight="1">
      <c r="A1734" s="367">
        <v>1726</v>
      </c>
      <c r="B1734" s="512" t="s">
        <v>843</v>
      </c>
      <c r="C1734" s="512" t="s">
        <v>2598</v>
      </c>
      <c r="D1734" s="516">
        <v>37001058048</v>
      </c>
      <c r="E1734" s="513" t="s">
        <v>2350</v>
      </c>
      <c r="F1734" s="367" t="s">
        <v>2351</v>
      </c>
      <c r="G1734" s="514">
        <v>100</v>
      </c>
      <c r="H1734" s="514">
        <v>100</v>
      </c>
      <c r="I1734" s="515">
        <v>20</v>
      </c>
    </row>
    <row r="1735" spans="1:9" s="93" customFormat="1" ht="12.75" customHeight="1">
      <c r="A1735" s="367">
        <v>1727</v>
      </c>
      <c r="B1735" s="512" t="s">
        <v>4711</v>
      </c>
      <c r="C1735" s="512" t="s">
        <v>4712</v>
      </c>
      <c r="D1735" s="516">
        <v>42001022349</v>
      </c>
      <c r="E1735" s="513" t="s">
        <v>2350</v>
      </c>
      <c r="F1735" s="367" t="s">
        <v>2351</v>
      </c>
      <c r="G1735" s="514">
        <v>100</v>
      </c>
      <c r="H1735" s="514">
        <v>100</v>
      </c>
      <c r="I1735" s="515">
        <v>20</v>
      </c>
    </row>
    <row r="1736" spans="1:9" s="93" customFormat="1" ht="12.75" customHeight="1">
      <c r="A1736" s="367">
        <v>1728</v>
      </c>
      <c r="B1736" s="512" t="s">
        <v>4713</v>
      </c>
      <c r="C1736" s="512" t="s">
        <v>2818</v>
      </c>
      <c r="D1736" s="516">
        <v>37001015635</v>
      </c>
      <c r="E1736" s="513" t="s">
        <v>2350</v>
      </c>
      <c r="F1736" s="367" t="s">
        <v>2351</v>
      </c>
      <c r="G1736" s="514">
        <v>100</v>
      </c>
      <c r="H1736" s="514">
        <v>100</v>
      </c>
      <c r="I1736" s="515">
        <v>20</v>
      </c>
    </row>
    <row r="1737" spans="1:9" s="93" customFormat="1" ht="12.75" customHeight="1">
      <c r="A1737" s="367">
        <v>1729</v>
      </c>
      <c r="B1737" s="512" t="s">
        <v>4714</v>
      </c>
      <c r="C1737" s="512" t="s">
        <v>4206</v>
      </c>
      <c r="D1737" s="516">
        <v>37001049211</v>
      </c>
      <c r="E1737" s="513" t="s">
        <v>2350</v>
      </c>
      <c r="F1737" s="367" t="s">
        <v>2351</v>
      </c>
      <c r="G1737" s="514">
        <v>150</v>
      </c>
      <c r="H1737" s="514">
        <v>150</v>
      </c>
      <c r="I1737" s="515">
        <v>30</v>
      </c>
    </row>
    <row r="1738" spans="1:9" s="93" customFormat="1" ht="12.75" customHeight="1">
      <c r="A1738" s="367">
        <v>1730</v>
      </c>
      <c r="B1738" s="512" t="s">
        <v>2490</v>
      </c>
      <c r="C1738" s="512" t="s">
        <v>3712</v>
      </c>
      <c r="D1738" s="516">
        <v>17001011672</v>
      </c>
      <c r="E1738" s="513" t="s">
        <v>2350</v>
      </c>
      <c r="F1738" s="367" t="s">
        <v>2351</v>
      </c>
      <c r="G1738" s="514">
        <v>100</v>
      </c>
      <c r="H1738" s="514">
        <v>100</v>
      </c>
      <c r="I1738" s="515">
        <v>20</v>
      </c>
    </row>
    <row r="1739" spans="1:9" s="93" customFormat="1" ht="12.75" customHeight="1">
      <c r="A1739" s="367">
        <v>1731</v>
      </c>
      <c r="B1739" s="512" t="s">
        <v>2400</v>
      </c>
      <c r="C1739" s="512" t="s">
        <v>4715</v>
      </c>
      <c r="D1739" s="516">
        <v>17001030456</v>
      </c>
      <c r="E1739" s="513" t="s">
        <v>2350</v>
      </c>
      <c r="F1739" s="367" t="s">
        <v>2351</v>
      </c>
      <c r="G1739" s="514">
        <v>100</v>
      </c>
      <c r="H1739" s="514">
        <v>100</v>
      </c>
      <c r="I1739" s="515">
        <v>20</v>
      </c>
    </row>
    <row r="1740" spans="1:9" s="93" customFormat="1" ht="12.75" customHeight="1">
      <c r="A1740" s="367">
        <v>1732</v>
      </c>
      <c r="B1740" s="512" t="s">
        <v>2766</v>
      </c>
      <c r="C1740" s="512" t="s">
        <v>875</v>
      </c>
      <c r="D1740" s="516">
        <v>17801033649</v>
      </c>
      <c r="E1740" s="513" t="s">
        <v>2350</v>
      </c>
      <c r="F1740" s="367" t="s">
        <v>2351</v>
      </c>
      <c r="G1740" s="514">
        <v>100</v>
      </c>
      <c r="H1740" s="514">
        <v>100</v>
      </c>
      <c r="I1740" s="515">
        <v>20</v>
      </c>
    </row>
    <row r="1741" spans="1:9" s="93" customFormat="1" ht="12.75" customHeight="1">
      <c r="A1741" s="367">
        <v>1733</v>
      </c>
      <c r="B1741" s="512" t="s">
        <v>3400</v>
      </c>
      <c r="C1741" s="512" t="s">
        <v>4716</v>
      </c>
      <c r="D1741" s="516" t="s">
        <v>4717</v>
      </c>
      <c r="E1741" s="513" t="s">
        <v>2350</v>
      </c>
      <c r="F1741" s="367" t="s">
        <v>2351</v>
      </c>
      <c r="G1741" s="514">
        <v>100</v>
      </c>
      <c r="H1741" s="514">
        <v>100</v>
      </c>
      <c r="I1741" s="515">
        <v>20</v>
      </c>
    </row>
    <row r="1742" spans="1:9" s="93" customFormat="1" ht="12.75" customHeight="1">
      <c r="A1742" s="367">
        <v>1734</v>
      </c>
      <c r="B1742" s="512" t="s">
        <v>3119</v>
      </c>
      <c r="C1742" s="512" t="s">
        <v>3371</v>
      </c>
      <c r="D1742" s="516">
        <v>17001003435</v>
      </c>
      <c r="E1742" s="513" t="s">
        <v>2350</v>
      </c>
      <c r="F1742" s="367" t="s">
        <v>2351</v>
      </c>
      <c r="G1742" s="514">
        <v>100</v>
      </c>
      <c r="H1742" s="514">
        <v>100</v>
      </c>
      <c r="I1742" s="515">
        <v>20</v>
      </c>
    </row>
    <row r="1743" spans="1:9" s="93" customFormat="1" ht="12.75" customHeight="1">
      <c r="A1743" s="367">
        <v>1735</v>
      </c>
      <c r="B1743" s="512" t="s">
        <v>518</v>
      </c>
      <c r="C1743" s="512" t="s">
        <v>3394</v>
      </c>
      <c r="D1743" s="516">
        <v>17001033077</v>
      </c>
      <c r="E1743" s="513" t="s">
        <v>2350</v>
      </c>
      <c r="F1743" s="367" t="s">
        <v>2351</v>
      </c>
      <c r="G1743" s="514">
        <v>100</v>
      </c>
      <c r="H1743" s="514">
        <v>100</v>
      </c>
      <c r="I1743" s="515">
        <v>20</v>
      </c>
    </row>
    <row r="1744" spans="1:9" s="93" customFormat="1" ht="12.75" customHeight="1">
      <c r="A1744" s="367">
        <v>1736</v>
      </c>
      <c r="B1744" s="512" t="s">
        <v>4594</v>
      </c>
      <c r="C1744" s="512" t="s">
        <v>4718</v>
      </c>
      <c r="D1744" s="516">
        <v>17601035181</v>
      </c>
      <c r="E1744" s="513" t="s">
        <v>2350</v>
      </c>
      <c r="F1744" s="367" t="s">
        <v>2351</v>
      </c>
      <c r="G1744" s="514">
        <v>100</v>
      </c>
      <c r="H1744" s="514">
        <v>100</v>
      </c>
      <c r="I1744" s="515">
        <v>20</v>
      </c>
    </row>
    <row r="1745" spans="1:9" s="93" customFormat="1" ht="12.75" customHeight="1">
      <c r="A1745" s="367">
        <v>1737</v>
      </c>
      <c r="B1745" s="512" t="s">
        <v>3252</v>
      </c>
      <c r="C1745" s="512" t="s">
        <v>2376</v>
      </c>
      <c r="D1745" s="516">
        <v>17001031232</v>
      </c>
      <c r="E1745" s="513" t="s">
        <v>2350</v>
      </c>
      <c r="F1745" s="367" t="s">
        <v>2351</v>
      </c>
      <c r="G1745" s="514">
        <v>100</v>
      </c>
      <c r="H1745" s="514">
        <v>100</v>
      </c>
      <c r="I1745" s="515">
        <v>20</v>
      </c>
    </row>
    <row r="1746" spans="1:9" s="93" customFormat="1" ht="12.75" customHeight="1">
      <c r="A1746" s="367">
        <v>1738</v>
      </c>
      <c r="B1746" s="512" t="s">
        <v>4719</v>
      </c>
      <c r="C1746" s="512" t="s">
        <v>4720</v>
      </c>
      <c r="D1746" s="516">
        <v>17001033156</v>
      </c>
      <c r="E1746" s="513" t="s">
        <v>2350</v>
      </c>
      <c r="F1746" s="367" t="s">
        <v>2351</v>
      </c>
      <c r="G1746" s="514">
        <v>150</v>
      </c>
      <c r="H1746" s="514">
        <v>150</v>
      </c>
      <c r="I1746" s="515">
        <v>30</v>
      </c>
    </row>
    <row r="1747" spans="1:9" s="93" customFormat="1" ht="12.75" customHeight="1">
      <c r="A1747" s="367">
        <v>1739</v>
      </c>
      <c r="B1747" s="512" t="s">
        <v>858</v>
      </c>
      <c r="C1747" s="512" t="s">
        <v>4721</v>
      </c>
      <c r="D1747" s="516" t="s">
        <v>4722</v>
      </c>
      <c r="E1747" s="513" t="s">
        <v>2350</v>
      </c>
      <c r="F1747" s="367" t="s">
        <v>2351</v>
      </c>
      <c r="G1747" s="514">
        <v>100</v>
      </c>
      <c r="H1747" s="514">
        <v>100</v>
      </c>
      <c r="I1747" s="515">
        <v>20</v>
      </c>
    </row>
    <row r="1748" spans="1:9" s="93" customFormat="1" ht="12.75" customHeight="1">
      <c r="A1748" s="367">
        <v>1740</v>
      </c>
      <c r="B1748" s="512" t="s">
        <v>2589</v>
      </c>
      <c r="C1748" s="512" t="s">
        <v>3766</v>
      </c>
      <c r="D1748" s="516" t="s">
        <v>4723</v>
      </c>
      <c r="E1748" s="513" t="s">
        <v>2350</v>
      </c>
      <c r="F1748" s="367" t="s">
        <v>2351</v>
      </c>
      <c r="G1748" s="514">
        <v>100</v>
      </c>
      <c r="H1748" s="514">
        <v>100</v>
      </c>
      <c r="I1748" s="515">
        <v>20</v>
      </c>
    </row>
    <row r="1749" spans="1:9" s="93" customFormat="1" ht="12.75" customHeight="1">
      <c r="A1749" s="367">
        <v>1741</v>
      </c>
      <c r="B1749" s="512" t="s">
        <v>2517</v>
      </c>
      <c r="C1749" s="512" t="s">
        <v>4724</v>
      </c>
      <c r="D1749" s="516" t="s">
        <v>4725</v>
      </c>
      <c r="E1749" s="513" t="s">
        <v>2350</v>
      </c>
      <c r="F1749" s="367" t="s">
        <v>2351</v>
      </c>
      <c r="G1749" s="514">
        <v>100</v>
      </c>
      <c r="H1749" s="514">
        <v>100</v>
      </c>
      <c r="I1749" s="515">
        <v>20</v>
      </c>
    </row>
    <row r="1750" spans="1:9" s="93" customFormat="1" ht="12.75" customHeight="1">
      <c r="A1750" s="367">
        <v>1742</v>
      </c>
      <c r="B1750" s="512" t="s">
        <v>2520</v>
      </c>
      <c r="C1750" s="512" t="s">
        <v>4593</v>
      </c>
      <c r="D1750" s="516" t="s">
        <v>4726</v>
      </c>
      <c r="E1750" s="513" t="s">
        <v>2350</v>
      </c>
      <c r="F1750" s="367" t="s">
        <v>2351</v>
      </c>
      <c r="G1750" s="514">
        <v>100</v>
      </c>
      <c r="H1750" s="514">
        <v>100</v>
      </c>
      <c r="I1750" s="515">
        <v>20</v>
      </c>
    </row>
    <row r="1751" spans="1:9" s="93" customFormat="1" ht="12.75" customHeight="1">
      <c r="A1751" s="367">
        <v>1743</v>
      </c>
      <c r="B1751" s="512" t="s">
        <v>678</v>
      </c>
      <c r="C1751" s="512" t="s">
        <v>4727</v>
      </c>
      <c r="D1751" s="516" t="s">
        <v>4728</v>
      </c>
      <c r="E1751" s="513" t="s">
        <v>2350</v>
      </c>
      <c r="F1751" s="367" t="s">
        <v>2351</v>
      </c>
      <c r="G1751" s="514">
        <v>100</v>
      </c>
      <c r="H1751" s="514">
        <v>100</v>
      </c>
      <c r="I1751" s="515">
        <v>20</v>
      </c>
    </row>
    <row r="1752" spans="1:9" s="93" customFormat="1" ht="12.75" customHeight="1">
      <c r="A1752" s="367">
        <v>1744</v>
      </c>
      <c r="B1752" s="512" t="s">
        <v>2469</v>
      </c>
      <c r="C1752" s="512" t="s">
        <v>4729</v>
      </c>
      <c r="D1752" s="516" t="s">
        <v>4730</v>
      </c>
      <c r="E1752" s="513" t="s">
        <v>2350</v>
      </c>
      <c r="F1752" s="367" t="s">
        <v>2351</v>
      </c>
      <c r="G1752" s="514">
        <v>100</v>
      </c>
      <c r="H1752" s="514">
        <v>100</v>
      </c>
      <c r="I1752" s="515">
        <v>20</v>
      </c>
    </row>
    <row r="1753" spans="1:9" s="93" customFormat="1" ht="12.75" customHeight="1">
      <c r="A1753" s="367">
        <v>1745</v>
      </c>
      <c r="B1753" s="512" t="s">
        <v>2526</v>
      </c>
      <c r="C1753" s="512" t="s">
        <v>4731</v>
      </c>
      <c r="D1753" s="516" t="s">
        <v>4732</v>
      </c>
      <c r="E1753" s="513" t="s">
        <v>2350</v>
      </c>
      <c r="F1753" s="367" t="s">
        <v>2351</v>
      </c>
      <c r="G1753" s="514">
        <v>100</v>
      </c>
      <c r="H1753" s="514">
        <v>100</v>
      </c>
      <c r="I1753" s="515">
        <v>20</v>
      </c>
    </row>
    <row r="1754" spans="1:9" s="93" customFormat="1" ht="12.75" customHeight="1">
      <c r="A1754" s="367">
        <v>1746</v>
      </c>
      <c r="B1754" s="512" t="s">
        <v>3488</v>
      </c>
      <c r="C1754" s="512" t="s">
        <v>2371</v>
      </c>
      <c r="D1754" s="516" t="s">
        <v>4733</v>
      </c>
      <c r="E1754" s="513" t="s">
        <v>2350</v>
      </c>
      <c r="F1754" s="367" t="s">
        <v>2351</v>
      </c>
      <c r="G1754" s="514">
        <v>100</v>
      </c>
      <c r="H1754" s="514">
        <v>100</v>
      </c>
      <c r="I1754" s="515">
        <v>20</v>
      </c>
    </row>
    <row r="1755" spans="1:9" s="93" customFormat="1" ht="12.75" customHeight="1">
      <c r="A1755" s="367">
        <v>1747</v>
      </c>
      <c r="B1755" s="512" t="s">
        <v>2630</v>
      </c>
      <c r="C1755" s="512" t="s">
        <v>4734</v>
      </c>
      <c r="D1755" s="516" t="s">
        <v>4735</v>
      </c>
      <c r="E1755" s="513" t="s">
        <v>2350</v>
      </c>
      <c r="F1755" s="367" t="s">
        <v>2351</v>
      </c>
      <c r="G1755" s="514">
        <v>100</v>
      </c>
      <c r="H1755" s="514">
        <v>100</v>
      </c>
      <c r="I1755" s="515">
        <v>20</v>
      </c>
    </row>
    <row r="1756" spans="1:9" s="93" customFormat="1" ht="12.75" customHeight="1">
      <c r="A1756" s="367">
        <v>1748</v>
      </c>
      <c r="B1756" s="512" t="s">
        <v>606</v>
      </c>
      <c r="C1756" s="512" t="s">
        <v>4736</v>
      </c>
      <c r="D1756" s="516" t="s">
        <v>4737</v>
      </c>
      <c r="E1756" s="513" t="s">
        <v>2350</v>
      </c>
      <c r="F1756" s="367" t="s">
        <v>2351</v>
      </c>
      <c r="G1756" s="514">
        <v>100</v>
      </c>
      <c r="H1756" s="514">
        <v>100</v>
      </c>
      <c r="I1756" s="515">
        <v>20</v>
      </c>
    </row>
    <row r="1757" spans="1:9" s="93" customFormat="1" ht="12.75" customHeight="1">
      <c r="A1757" s="367">
        <v>1749</v>
      </c>
      <c r="B1757" s="512" t="s">
        <v>2469</v>
      </c>
      <c r="C1757" s="512" t="s">
        <v>4738</v>
      </c>
      <c r="D1757" s="516" t="s">
        <v>4739</v>
      </c>
      <c r="E1757" s="513" t="s">
        <v>2350</v>
      </c>
      <c r="F1757" s="367" t="s">
        <v>2351</v>
      </c>
      <c r="G1757" s="514">
        <v>100</v>
      </c>
      <c r="H1757" s="514">
        <v>100</v>
      </c>
      <c r="I1757" s="515">
        <v>20</v>
      </c>
    </row>
    <row r="1758" spans="1:9" s="93" customFormat="1" ht="12.75" customHeight="1">
      <c r="A1758" s="367">
        <v>1750</v>
      </c>
      <c r="B1758" s="512" t="s">
        <v>2355</v>
      </c>
      <c r="C1758" s="512" t="s">
        <v>4740</v>
      </c>
      <c r="D1758" s="516" t="s">
        <v>4741</v>
      </c>
      <c r="E1758" s="513" t="s">
        <v>2350</v>
      </c>
      <c r="F1758" s="367" t="s">
        <v>2351</v>
      </c>
      <c r="G1758" s="514">
        <v>100</v>
      </c>
      <c r="H1758" s="514">
        <v>100</v>
      </c>
      <c r="I1758" s="515">
        <v>20</v>
      </c>
    </row>
    <row r="1759" spans="1:9" s="93" customFormat="1" ht="12.75" customHeight="1">
      <c r="A1759" s="367">
        <v>1751</v>
      </c>
      <c r="B1759" s="512" t="s">
        <v>2526</v>
      </c>
      <c r="C1759" s="512" t="s">
        <v>4742</v>
      </c>
      <c r="D1759" s="516" t="s">
        <v>4743</v>
      </c>
      <c r="E1759" s="513" t="s">
        <v>2350</v>
      </c>
      <c r="F1759" s="367" t="s">
        <v>2351</v>
      </c>
      <c r="G1759" s="514">
        <v>100</v>
      </c>
      <c r="H1759" s="514">
        <v>100</v>
      </c>
      <c r="I1759" s="515">
        <v>20</v>
      </c>
    </row>
    <row r="1760" spans="1:9" s="93" customFormat="1" ht="12.75" customHeight="1">
      <c r="A1760" s="367">
        <v>1752</v>
      </c>
      <c r="B1760" s="512" t="s">
        <v>2630</v>
      </c>
      <c r="C1760" s="512" t="s">
        <v>3170</v>
      </c>
      <c r="D1760" s="516" t="s">
        <v>4744</v>
      </c>
      <c r="E1760" s="513" t="s">
        <v>2350</v>
      </c>
      <c r="F1760" s="367" t="s">
        <v>2351</v>
      </c>
      <c r="G1760" s="514">
        <v>100</v>
      </c>
      <c r="H1760" s="514">
        <v>100</v>
      </c>
      <c r="I1760" s="515">
        <v>20</v>
      </c>
    </row>
    <row r="1761" spans="1:9" s="93" customFormat="1" ht="12.75" customHeight="1">
      <c r="A1761" s="367">
        <v>1753</v>
      </c>
      <c r="B1761" s="512" t="s">
        <v>2630</v>
      </c>
      <c r="C1761" s="512" t="s">
        <v>3901</v>
      </c>
      <c r="D1761" s="516" t="s">
        <v>4745</v>
      </c>
      <c r="E1761" s="513" t="s">
        <v>2350</v>
      </c>
      <c r="F1761" s="367" t="s">
        <v>2351</v>
      </c>
      <c r="G1761" s="514">
        <v>100</v>
      </c>
      <c r="H1761" s="514">
        <v>100</v>
      </c>
      <c r="I1761" s="515">
        <v>20</v>
      </c>
    </row>
    <row r="1762" spans="1:9" s="93" customFormat="1" ht="12.75" customHeight="1">
      <c r="A1762" s="367">
        <v>1754</v>
      </c>
      <c r="B1762" s="512" t="s">
        <v>513</v>
      </c>
      <c r="C1762" s="512" t="s">
        <v>4746</v>
      </c>
      <c r="D1762" s="516" t="s">
        <v>4747</v>
      </c>
      <c r="E1762" s="513" t="s">
        <v>2350</v>
      </c>
      <c r="F1762" s="367" t="s">
        <v>2351</v>
      </c>
      <c r="G1762" s="514">
        <v>100</v>
      </c>
      <c r="H1762" s="514">
        <v>100</v>
      </c>
      <c r="I1762" s="515">
        <v>20</v>
      </c>
    </row>
    <row r="1763" spans="1:9" s="93" customFormat="1" ht="12.75" customHeight="1">
      <c r="A1763" s="367">
        <v>1755</v>
      </c>
      <c r="B1763" s="512" t="s">
        <v>3910</v>
      </c>
      <c r="C1763" s="512" t="s">
        <v>4748</v>
      </c>
      <c r="D1763" s="516" t="s">
        <v>4749</v>
      </c>
      <c r="E1763" s="513" t="s">
        <v>2350</v>
      </c>
      <c r="F1763" s="367" t="s">
        <v>2351</v>
      </c>
      <c r="G1763" s="514">
        <v>100</v>
      </c>
      <c r="H1763" s="514">
        <v>100</v>
      </c>
      <c r="I1763" s="515">
        <v>20</v>
      </c>
    </row>
    <row r="1764" spans="1:9" s="93" customFormat="1" ht="12.75" customHeight="1">
      <c r="A1764" s="367">
        <v>1756</v>
      </c>
      <c r="B1764" s="512" t="s">
        <v>837</v>
      </c>
      <c r="C1764" s="512" t="s">
        <v>4748</v>
      </c>
      <c r="D1764" s="516" t="s">
        <v>4750</v>
      </c>
      <c r="E1764" s="513" t="s">
        <v>2350</v>
      </c>
      <c r="F1764" s="367" t="s">
        <v>2351</v>
      </c>
      <c r="G1764" s="514">
        <v>100</v>
      </c>
      <c r="H1764" s="514">
        <v>100</v>
      </c>
      <c r="I1764" s="515">
        <v>20</v>
      </c>
    </row>
    <row r="1765" spans="1:9" s="93" customFormat="1" ht="12.75" customHeight="1">
      <c r="A1765" s="367">
        <v>1757</v>
      </c>
      <c r="B1765" s="512" t="s">
        <v>3252</v>
      </c>
      <c r="C1765" s="512" t="s">
        <v>4751</v>
      </c>
      <c r="D1765" s="516" t="s">
        <v>4752</v>
      </c>
      <c r="E1765" s="513" t="s">
        <v>2350</v>
      </c>
      <c r="F1765" s="367" t="s">
        <v>2351</v>
      </c>
      <c r="G1765" s="514">
        <v>100</v>
      </c>
      <c r="H1765" s="514">
        <v>100</v>
      </c>
      <c r="I1765" s="515">
        <v>20</v>
      </c>
    </row>
    <row r="1766" spans="1:9" s="93" customFormat="1" ht="12.75" customHeight="1">
      <c r="A1766" s="367">
        <v>1758</v>
      </c>
      <c r="B1766" s="512" t="s">
        <v>4753</v>
      </c>
      <c r="C1766" s="512" t="s">
        <v>3421</v>
      </c>
      <c r="D1766" s="516" t="s">
        <v>4754</v>
      </c>
      <c r="E1766" s="513" t="s">
        <v>2350</v>
      </c>
      <c r="F1766" s="367" t="s">
        <v>2351</v>
      </c>
      <c r="G1766" s="514">
        <v>100</v>
      </c>
      <c r="H1766" s="514">
        <v>100</v>
      </c>
      <c r="I1766" s="515">
        <v>20</v>
      </c>
    </row>
    <row r="1767" spans="1:9" s="93" customFormat="1" ht="12.75" customHeight="1">
      <c r="A1767" s="367">
        <v>1759</v>
      </c>
      <c r="B1767" s="512" t="s">
        <v>4755</v>
      </c>
      <c r="C1767" s="512" t="s">
        <v>3421</v>
      </c>
      <c r="D1767" s="516" t="s">
        <v>4756</v>
      </c>
      <c r="E1767" s="513" t="s">
        <v>2350</v>
      </c>
      <c r="F1767" s="367" t="s">
        <v>2351</v>
      </c>
      <c r="G1767" s="514">
        <v>100</v>
      </c>
      <c r="H1767" s="514">
        <v>100</v>
      </c>
      <c r="I1767" s="515">
        <v>20</v>
      </c>
    </row>
    <row r="1768" spans="1:9" s="93" customFormat="1" ht="12.75" customHeight="1">
      <c r="A1768" s="367">
        <v>1760</v>
      </c>
      <c r="B1768" s="512" t="s">
        <v>2526</v>
      </c>
      <c r="C1768" s="512" t="s">
        <v>4757</v>
      </c>
      <c r="D1768" s="516" t="s">
        <v>4758</v>
      </c>
      <c r="E1768" s="513" t="s">
        <v>2350</v>
      </c>
      <c r="F1768" s="367" t="s">
        <v>2351</v>
      </c>
      <c r="G1768" s="514">
        <v>150</v>
      </c>
      <c r="H1768" s="514">
        <v>150</v>
      </c>
      <c r="I1768" s="515">
        <v>30</v>
      </c>
    </row>
    <row r="1769" spans="1:9" s="93" customFormat="1" ht="12.75" customHeight="1">
      <c r="A1769" s="367">
        <v>1761</v>
      </c>
      <c r="B1769" s="512" t="s">
        <v>2807</v>
      </c>
      <c r="C1769" s="512" t="s">
        <v>2841</v>
      </c>
      <c r="D1769" s="512">
        <v>46001023487</v>
      </c>
      <c r="E1769" s="513" t="s">
        <v>2350</v>
      </c>
      <c r="F1769" s="367" t="s">
        <v>2351</v>
      </c>
      <c r="G1769" s="514">
        <v>100</v>
      </c>
      <c r="H1769" s="514">
        <v>100</v>
      </c>
      <c r="I1769" s="515">
        <v>20</v>
      </c>
    </row>
    <row r="1770" spans="1:9" s="93" customFormat="1" ht="12.75" customHeight="1">
      <c r="A1770" s="367">
        <v>1762</v>
      </c>
      <c r="B1770" s="512" t="s">
        <v>2368</v>
      </c>
      <c r="C1770" s="512" t="s">
        <v>4759</v>
      </c>
      <c r="D1770" s="512">
        <v>46001003932</v>
      </c>
      <c r="E1770" s="513" t="s">
        <v>2350</v>
      </c>
      <c r="F1770" s="367" t="s">
        <v>2351</v>
      </c>
      <c r="G1770" s="514">
        <v>100</v>
      </c>
      <c r="H1770" s="514">
        <v>100</v>
      </c>
      <c r="I1770" s="515">
        <v>20</v>
      </c>
    </row>
    <row r="1771" spans="1:9" s="93" customFormat="1" ht="12.75" customHeight="1">
      <c r="A1771" s="367">
        <v>1763</v>
      </c>
      <c r="B1771" s="512" t="s">
        <v>4760</v>
      </c>
      <c r="C1771" s="512" t="s">
        <v>2927</v>
      </c>
      <c r="D1771" s="512">
        <v>46001023549</v>
      </c>
      <c r="E1771" s="513" t="s">
        <v>2350</v>
      </c>
      <c r="F1771" s="367" t="s">
        <v>2351</v>
      </c>
      <c r="G1771" s="514">
        <v>100</v>
      </c>
      <c r="H1771" s="514">
        <v>100</v>
      </c>
      <c r="I1771" s="515">
        <v>20</v>
      </c>
    </row>
    <row r="1772" spans="1:9" s="93" customFormat="1" ht="12.75" customHeight="1">
      <c r="A1772" s="367">
        <v>1764</v>
      </c>
      <c r="B1772" s="512" t="s">
        <v>2593</v>
      </c>
      <c r="C1772" s="512" t="s">
        <v>4761</v>
      </c>
      <c r="D1772" s="512">
        <v>46101024851</v>
      </c>
      <c r="E1772" s="513" t="s">
        <v>2350</v>
      </c>
      <c r="F1772" s="367" t="s">
        <v>2351</v>
      </c>
      <c r="G1772" s="514">
        <v>100</v>
      </c>
      <c r="H1772" s="514">
        <v>100</v>
      </c>
      <c r="I1772" s="515">
        <v>20</v>
      </c>
    </row>
    <row r="1773" spans="1:9" s="93" customFormat="1" ht="12.75" customHeight="1">
      <c r="A1773" s="367">
        <v>1765</v>
      </c>
      <c r="B1773" s="512" t="s">
        <v>2520</v>
      </c>
      <c r="C1773" s="512" t="s">
        <v>4254</v>
      </c>
      <c r="D1773" s="512">
        <v>46001017965</v>
      </c>
      <c r="E1773" s="513" t="s">
        <v>2350</v>
      </c>
      <c r="F1773" s="367" t="s">
        <v>2351</v>
      </c>
      <c r="G1773" s="514">
        <v>100</v>
      </c>
      <c r="H1773" s="514">
        <v>100</v>
      </c>
      <c r="I1773" s="515">
        <v>20</v>
      </c>
    </row>
    <row r="1774" spans="1:9" s="93" customFormat="1" ht="12.75" customHeight="1">
      <c r="A1774" s="367">
        <v>1766</v>
      </c>
      <c r="B1774" s="512" t="s">
        <v>2392</v>
      </c>
      <c r="C1774" s="512" t="s">
        <v>4762</v>
      </c>
      <c r="D1774" s="512">
        <v>46001023308</v>
      </c>
      <c r="E1774" s="513" t="s">
        <v>2350</v>
      </c>
      <c r="F1774" s="367" t="s">
        <v>2351</v>
      </c>
      <c r="G1774" s="514">
        <v>100</v>
      </c>
      <c r="H1774" s="514">
        <v>100</v>
      </c>
      <c r="I1774" s="515">
        <v>20</v>
      </c>
    </row>
    <row r="1775" spans="1:9" s="93" customFormat="1" ht="12.75" customHeight="1">
      <c r="A1775" s="367">
        <v>1767</v>
      </c>
      <c r="B1775" s="512" t="s">
        <v>2435</v>
      </c>
      <c r="C1775" s="512" t="s">
        <v>2874</v>
      </c>
      <c r="D1775" s="512">
        <v>19001100653</v>
      </c>
      <c r="E1775" s="513" t="s">
        <v>2350</v>
      </c>
      <c r="F1775" s="367" t="s">
        <v>2351</v>
      </c>
      <c r="G1775" s="514">
        <v>100</v>
      </c>
      <c r="H1775" s="514">
        <v>100</v>
      </c>
      <c r="I1775" s="515">
        <v>20</v>
      </c>
    </row>
    <row r="1776" spans="1:9" s="93" customFormat="1" ht="12.75" customHeight="1">
      <c r="A1776" s="367">
        <v>1768</v>
      </c>
      <c r="B1776" s="512" t="s">
        <v>2405</v>
      </c>
      <c r="C1776" s="512" t="s">
        <v>4763</v>
      </c>
      <c r="D1776" s="512">
        <v>46001023470</v>
      </c>
      <c r="E1776" s="513" t="s">
        <v>2350</v>
      </c>
      <c r="F1776" s="367" t="s">
        <v>2351</v>
      </c>
      <c r="G1776" s="514">
        <v>100</v>
      </c>
      <c r="H1776" s="514">
        <v>100</v>
      </c>
      <c r="I1776" s="515">
        <v>20</v>
      </c>
    </row>
    <row r="1777" spans="1:9" s="93" customFormat="1" ht="12.75" customHeight="1">
      <c r="A1777" s="367">
        <v>1769</v>
      </c>
      <c r="B1777" s="512" t="s">
        <v>3972</v>
      </c>
      <c r="C1777" s="512" t="s">
        <v>3106</v>
      </c>
      <c r="D1777" s="512">
        <v>46001001053</v>
      </c>
      <c r="E1777" s="513" t="s">
        <v>2350</v>
      </c>
      <c r="F1777" s="367" t="s">
        <v>2351</v>
      </c>
      <c r="G1777" s="514">
        <v>100</v>
      </c>
      <c r="H1777" s="514">
        <v>100</v>
      </c>
      <c r="I1777" s="515">
        <v>20</v>
      </c>
    </row>
    <row r="1778" spans="1:9" s="93" customFormat="1" ht="12.75" customHeight="1">
      <c r="A1778" s="367">
        <v>1770</v>
      </c>
      <c r="B1778" s="512" t="s">
        <v>877</v>
      </c>
      <c r="C1778" s="512" t="s">
        <v>4764</v>
      </c>
      <c r="D1778" s="512">
        <v>54001017822</v>
      </c>
      <c r="E1778" s="513" t="s">
        <v>2350</v>
      </c>
      <c r="F1778" s="367" t="s">
        <v>2351</v>
      </c>
      <c r="G1778" s="514">
        <v>100</v>
      </c>
      <c r="H1778" s="514">
        <v>100</v>
      </c>
      <c r="I1778" s="515">
        <v>20</v>
      </c>
    </row>
    <row r="1779" spans="1:9" s="93" customFormat="1" ht="12.75" customHeight="1">
      <c r="A1779" s="367">
        <v>1771</v>
      </c>
      <c r="B1779" s="512" t="s">
        <v>2712</v>
      </c>
      <c r="C1779" s="512" t="s">
        <v>834</v>
      </c>
      <c r="D1779" s="512">
        <v>54001002130</v>
      </c>
      <c r="E1779" s="513" t="s">
        <v>2350</v>
      </c>
      <c r="F1779" s="367" t="s">
        <v>2351</v>
      </c>
      <c r="G1779" s="514">
        <v>100</v>
      </c>
      <c r="H1779" s="514">
        <v>100</v>
      </c>
      <c r="I1779" s="515">
        <v>20</v>
      </c>
    </row>
    <row r="1780" spans="1:9" s="93" customFormat="1" ht="12.75" customHeight="1">
      <c r="A1780" s="367">
        <v>1772</v>
      </c>
      <c r="B1780" s="512" t="s">
        <v>2435</v>
      </c>
      <c r="C1780" s="512" t="s">
        <v>2658</v>
      </c>
      <c r="D1780" s="512">
        <v>54001015527</v>
      </c>
      <c r="E1780" s="513" t="s">
        <v>2350</v>
      </c>
      <c r="F1780" s="367" t="s">
        <v>2351</v>
      </c>
      <c r="G1780" s="514">
        <v>100</v>
      </c>
      <c r="H1780" s="514">
        <v>100</v>
      </c>
      <c r="I1780" s="515">
        <v>20</v>
      </c>
    </row>
    <row r="1781" spans="1:9" s="93" customFormat="1" ht="12.75" customHeight="1">
      <c r="A1781" s="367">
        <v>1773</v>
      </c>
      <c r="B1781" s="512" t="s">
        <v>2435</v>
      </c>
      <c r="C1781" s="512" t="s">
        <v>3098</v>
      </c>
      <c r="D1781" s="512">
        <v>54001058370</v>
      </c>
      <c r="E1781" s="513" t="s">
        <v>2350</v>
      </c>
      <c r="F1781" s="367" t="s">
        <v>2351</v>
      </c>
      <c r="G1781" s="514">
        <v>100</v>
      </c>
      <c r="H1781" s="514">
        <v>100</v>
      </c>
      <c r="I1781" s="515">
        <v>20</v>
      </c>
    </row>
    <row r="1782" spans="1:9" s="93" customFormat="1" ht="12.75" customHeight="1">
      <c r="A1782" s="367">
        <v>1774</v>
      </c>
      <c r="B1782" s="512" t="s">
        <v>4765</v>
      </c>
      <c r="C1782" s="512" t="s">
        <v>4766</v>
      </c>
      <c r="D1782" s="512">
        <v>54001058232</v>
      </c>
      <c r="E1782" s="513" t="s">
        <v>2350</v>
      </c>
      <c r="F1782" s="367" t="s">
        <v>2351</v>
      </c>
      <c r="G1782" s="514">
        <v>100</v>
      </c>
      <c r="H1782" s="514">
        <v>100</v>
      </c>
      <c r="I1782" s="515">
        <v>20</v>
      </c>
    </row>
    <row r="1783" spans="1:9" s="93" customFormat="1" ht="12.75" customHeight="1">
      <c r="A1783" s="367">
        <v>1775</v>
      </c>
      <c r="B1783" s="512" t="s">
        <v>600</v>
      </c>
      <c r="C1783" s="512" t="s">
        <v>4417</v>
      </c>
      <c r="D1783" s="512">
        <v>54001043994</v>
      </c>
      <c r="E1783" s="513" t="s">
        <v>2350</v>
      </c>
      <c r="F1783" s="367" t="s">
        <v>2351</v>
      </c>
      <c r="G1783" s="514">
        <v>100</v>
      </c>
      <c r="H1783" s="514">
        <v>100</v>
      </c>
      <c r="I1783" s="515">
        <v>20</v>
      </c>
    </row>
    <row r="1784" spans="1:9" s="93" customFormat="1" ht="12.75" customHeight="1">
      <c r="A1784" s="367">
        <v>1776</v>
      </c>
      <c r="B1784" s="512" t="s">
        <v>3367</v>
      </c>
      <c r="C1784" s="512" t="s">
        <v>3766</v>
      </c>
      <c r="D1784" s="512">
        <v>54001054943</v>
      </c>
      <c r="E1784" s="513" t="s">
        <v>2350</v>
      </c>
      <c r="F1784" s="367" t="s">
        <v>2351</v>
      </c>
      <c r="G1784" s="514">
        <v>100</v>
      </c>
      <c r="H1784" s="514">
        <v>100</v>
      </c>
      <c r="I1784" s="515">
        <v>20</v>
      </c>
    </row>
    <row r="1785" spans="1:9" s="93" customFormat="1" ht="12.75" customHeight="1">
      <c r="A1785" s="367">
        <v>1777</v>
      </c>
      <c r="B1785" s="512" t="s">
        <v>2876</v>
      </c>
      <c r="C1785" s="512" t="s">
        <v>2352</v>
      </c>
      <c r="D1785" s="512">
        <v>38001006032</v>
      </c>
      <c r="E1785" s="513" t="s">
        <v>2350</v>
      </c>
      <c r="F1785" s="367" t="s">
        <v>2351</v>
      </c>
      <c r="G1785" s="514">
        <v>100</v>
      </c>
      <c r="H1785" s="514">
        <v>100</v>
      </c>
      <c r="I1785" s="515">
        <v>20</v>
      </c>
    </row>
    <row r="1786" spans="1:9" s="93" customFormat="1" ht="12.75" customHeight="1">
      <c r="A1786" s="367">
        <v>1778</v>
      </c>
      <c r="B1786" s="512" t="s">
        <v>858</v>
      </c>
      <c r="C1786" s="512" t="s">
        <v>4593</v>
      </c>
      <c r="D1786" s="512">
        <v>54001054299</v>
      </c>
      <c r="E1786" s="513" t="s">
        <v>2350</v>
      </c>
      <c r="F1786" s="367" t="s">
        <v>2351</v>
      </c>
      <c r="G1786" s="514">
        <v>100</v>
      </c>
      <c r="H1786" s="514">
        <v>100</v>
      </c>
      <c r="I1786" s="515">
        <v>20</v>
      </c>
    </row>
    <row r="1787" spans="1:9" s="93" customFormat="1" ht="12.75" customHeight="1">
      <c r="A1787" s="367">
        <v>1779</v>
      </c>
      <c r="B1787" s="512" t="s">
        <v>2375</v>
      </c>
      <c r="C1787" s="512" t="s">
        <v>4767</v>
      </c>
      <c r="D1787" s="512">
        <v>18001059799</v>
      </c>
      <c r="E1787" s="513" t="s">
        <v>2350</v>
      </c>
      <c r="F1787" s="367" t="s">
        <v>2351</v>
      </c>
      <c r="G1787" s="514">
        <v>100</v>
      </c>
      <c r="H1787" s="514">
        <v>100</v>
      </c>
      <c r="I1787" s="515">
        <v>20</v>
      </c>
    </row>
    <row r="1788" spans="1:9" s="93" customFormat="1" ht="12.75" customHeight="1">
      <c r="A1788" s="367">
        <v>1780</v>
      </c>
      <c r="B1788" s="512" t="s">
        <v>849</v>
      </c>
      <c r="C1788" s="512" t="s">
        <v>3394</v>
      </c>
      <c r="D1788" s="512">
        <v>54001004440</v>
      </c>
      <c r="E1788" s="513" t="s">
        <v>2350</v>
      </c>
      <c r="F1788" s="367" t="s">
        <v>2351</v>
      </c>
      <c r="G1788" s="514">
        <v>100</v>
      </c>
      <c r="H1788" s="514">
        <v>100</v>
      </c>
      <c r="I1788" s="515">
        <v>20</v>
      </c>
    </row>
    <row r="1789" spans="1:9" s="93" customFormat="1" ht="12.75" customHeight="1">
      <c r="A1789" s="367">
        <v>1781</v>
      </c>
      <c r="B1789" s="512" t="s">
        <v>676</v>
      </c>
      <c r="C1789" s="512" t="s">
        <v>3870</v>
      </c>
      <c r="D1789" s="516">
        <v>43001001778</v>
      </c>
      <c r="E1789" s="513" t="s">
        <v>2350</v>
      </c>
      <c r="F1789" s="367" t="s">
        <v>2351</v>
      </c>
      <c r="G1789" s="514">
        <v>100</v>
      </c>
      <c r="H1789" s="514">
        <v>100</v>
      </c>
      <c r="I1789" s="515">
        <v>20</v>
      </c>
    </row>
    <row r="1790" spans="1:9" s="93" customFormat="1" ht="12.75" customHeight="1">
      <c r="A1790" s="367">
        <v>1782</v>
      </c>
      <c r="B1790" s="512" t="s">
        <v>2876</v>
      </c>
      <c r="C1790" s="512" t="s">
        <v>4768</v>
      </c>
      <c r="D1790" s="516" t="s">
        <v>4769</v>
      </c>
      <c r="E1790" s="513" t="s">
        <v>2350</v>
      </c>
      <c r="F1790" s="367" t="s">
        <v>2351</v>
      </c>
      <c r="G1790" s="514">
        <v>100</v>
      </c>
      <c r="H1790" s="514">
        <v>100</v>
      </c>
      <c r="I1790" s="515">
        <v>20</v>
      </c>
    </row>
    <row r="1791" spans="1:9" s="93" customFormat="1" ht="12.75" customHeight="1">
      <c r="A1791" s="367">
        <v>1783</v>
      </c>
      <c r="B1791" s="512" t="s">
        <v>4770</v>
      </c>
      <c r="C1791" s="512" t="s">
        <v>4771</v>
      </c>
      <c r="D1791" s="516" t="s">
        <v>4772</v>
      </c>
      <c r="E1791" s="513" t="s">
        <v>2350</v>
      </c>
      <c r="F1791" s="367" t="s">
        <v>2351</v>
      </c>
      <c r="G1791" s="514">
        <v>100</v>
      </c>
      <c r="H1791" s="514">
        <v>100</v>
      </c>
      <c r="I1791" s="515">
        <v>20</v>
      </c>
    </row>
    <row r="1792" spans="1:9" s="93" customFormat="1" ht="12.75" customHeight="1">
      <c r="A1792" s="367">
        <v>1784</v>
      </c>
      <c r="B1792" s="512" t="s">
        <v>590</v>
      </c>
      <c r="C1792" s="512" t="s">
        <v>3258</v>
      </c>
      <c r="D1792" s="516" t="s">
        <v>4773</v>
      </c>
      <c r="E1792" s="513" t="s">
        <v>2350</v>
      </c>
      <c r="F1792" s="367" t="s">
        <v>2351</v>
      </c>
      <c r="G1792" s="514">
        <v>100</v>
      </c>
      <c r="H1792" s="514">
        <v>100</v>
      </c>
      <c r="I1792" s="515">
        <v>20</v>
      </c>
    </row>
    <row r="1793" spans="1:9" s="93" customFormat="1" ht="12.75" customHeight="1">
      <c r="A1793" s="367">
        <v>1785</v>
      </c>
      <c r="B1793" s="512" t="s">
        <v>2520</v>
      </c>
      <c r="C1793" s="512" t="s">
        <v>852</v>
      </c>
      <c r="D1793" s="516" t="s">
        <v>4774</v>
      </c>
      <c r="E1793" s="513" t="s">
        <v>2350</v>
      </c>
      <c r="F1793" s="367" t="s">
        <v>2351</v>
      </c>
      <c r="G1793" s="514">
        <v>100</v>
      </c>
      <c r="H1793" s="514">
        <v>100</v>
      </c>
      <c r="I1793" s="515">
        <v>20</v>
      </c>
    </row>
    <row r="1794" spans="1:9" s="93" customFormat="1" ht="12.75" customHeight="1">
      <c r="A1794" s="367">
        <v>1786</v>
      </c>
      <c r="B1794" s="512" t="s">
        <v>3119</v>
      </c>
      <c r="C1794" s="512" t="s">
        <v>4228</v>
      </c>
      <c r="D1794" s="516" t="s">
        <v>4775</v>
      </c>
      <c r="E1794" s="513" t="s">
        <v>2350</v>
      </c>
      <c r="F1794" s="367" t="s">
        <v>2351</v>
      </c>
      <c r="G1794" s="514">
        <v>100</v>
      </c>
      <c r="H1794" s="514">
        <v>100</v>
      </c>
      <c r="I1794" s="515">
        <v>20</v>
      </c>
    </row>
    <row r="1795" spans="1:9" s="93" customFormat="1" ht="12.75" customHeight="1">
      <c r="A1795" s="367">
        <v>1787</v>
      </c>
      <c r="B1795" s="512" t="s">
        <v>2449</v>
      </c>
      <c r="C1795" s="512" t="s">
        <v>2562</v>
      </c>
      <c r="D1795" s="516">
        <v>52001025636</v>
      </c>
      <c r="E1795" s="513" t="s">
        <v>2350</v>
      </c>
      <c r="F1795" s="367" t="s">
        <v>2351</v>
      </c>
      <c r="G1795" s="514">
        <v>100</v>
      </c>
      <c r="H1795" s="514">
        <v>100</v>
      </c>
      <c r="I1795" s="515">
        <v>20</v>
      </c>
    </row>
    <row r="1796" spans="1:9" s="93" customFormat="1" ht="12.75" customHeight="1">
      <c r="A1796" s="367">
        <v>1788</v>
      </c>
      <c r="B1796" s="512" t="s">
        <v>2826</v>
      </c>
      <c r="C1796" s="512" t="s">
        <v>4776</v>
      </c>
      <c r="D1796" s="447" t="s">
        <v>4777</v>
      </c>
      <c r="E1796" s="513" t="s">
        <v>2350</v>
      </c>
      <c r="F1796" s="367" t="s">
        <v>2351</v>
      </c>
      <c r="G1796" s="514">
        <v>150</v>
      </c>
      <c r="H1796" s="514">
        <v>150</v>
      </c>
      <c r="I1796" s="515">
        <v>30</v>
      </c>
    </row>
    <row r="1797" spans="1:9" s="93" customFormat="1" ht="12.75" customHeight="1">
      <c r="A1797" s="367">
        <v>1789</v>
      </c>
      <c r="B1797" s="512" t="s">
        <v>3786</v>
      </c>
      <c r="C1797" s="512" t="s">
        <v>4778</v>
      </c>
      <c r="D1797" s="516">
        <v>61009008975</v>
      </c>
      <c r="E1797" s="513" t="s">
        <v>2350</v>
      </c>
      <c r="F1797" s="367" t="s">
        <v>2351</v>
      </c>
      <c r="G1797" s="514">
        <v>100</v>
      </c>
      <c r="H1797" s="514">
        <v>100</v>
      </c>
      <c r="I1797" s="515">
        <v>20</v>
      </c>
    </row>
    <row r="1798" spans="1:9" s="93" customFormat="1" ht="12.75" customHeight="1">
      <c r="A1798" s="367">
        <v>1790</v>
      </c>
      <c r="B1798" s="512" t="s">
        <v>678</v>
      </c>
      <c r="C1798" s="512" t="s">
        <v>4779</v>
      </c>
      <c r="D1798" s="516" t="s">
        <v>4780</v>
      </c>
      <c r="E1798" s="513" t="s">
        <v>2350</v>
      </c>
      <c r="F1798" s="367" t="s">
        <v>2351</v>
      </c>
      <c r="G1798" s="514">
        <v>100</v>
      </c>
      <c r="H1798" s="514">
        <v>100</v>
      </c>
      <c r="I1798" s="515">
        <v>20</v>
      </c>
    </row>
    <row r="1799" spans="1:9" s="93" customFormat="1" ht="12.75" customHeight="1">
      <c r="A1799" s="367">
        <v>1791</v>
      </c>
      <c r="B1799" s="512" t="s">
        <v>4781</v>
      </c>
      <c r="C1799" s="512" t="s">
        <v>4782</v>
      </c>
      <c r="D1799" s="516">
        <v>61009008987</v>
      </c>
      <c r="E1799" s="513" t="s">
        <v>2350</v>
      </c>
      <c r="F1799" s="367" t="s">
        <v>2351</v>
      </c>
      <c r="G1799" s="514">
        <v>100</v>
      </c>
      <c r="H1799" s="514">
        <v>100</v>
      </c>
      <c r="I1799" s="515">
        <v>20</v>
      </c>
    </row>
    <row r="1800" spans="1:9" s="93" customFormat="1" ht="12.75" customHeight="1">
      <c r="A1800" s="367">
        <v>1792</v>
      </c>
      <c r="B1800" s="512" t="s">
        <v>2739</v>
      </c>
      <c r="C1800" s="512" t="s">
        <v>3359</v>
      </c>
      <c r="D1800" s="516">
        <v>61009005735</v>
      </c>
      <c r="E1800" s="513" t="s">
        <v>2350</v>
      </c>
      <c r="F1800" s="367" t="s">
        <v>2351</v>
      </c>
      <c r="G1800" s="514">
        <v>100</v>
      </c>
      <c r="H1800" s="514">
        <v>100</v>
      </c>
      <c r="I1800" s="515">
        <v>20</v>
      </c>
    </row>
    <row r="1801" spans="1:9" s="93" customFormat="1" ht="12.75" customHeight="1">
      <c r="A1801" s="367">
        <v>1793</v>
      </c>
      <c r="B1801" s="512" t="s">
        <v>4783</v>
      </c>
      <c r="C1801" s="512" t="s">
        <v>4784</v>
      </c>
      <c r="D1801" s="516">
        <v>61009009741</v>
      </c>
      <c r="E1801" s="513" t="s">
        <v>2350</v>
      </c>
      <c r="F1801" s="367" t="s">
        <v>2351</v>
      </c>
      <c r="G1801" s="514">
        <v>100</v>
      </c>
      <c r="H1801" s="514">
        <v>100</v>
      </c>
      <c r="I1801" s="515">
        <v>20</v>
      </c>
    </row>
    <row r="1802" spans="1:9" s="93" customFormat="1" ht="12.75" customHeight="1">
      <c r="A1802" s="367">
        <v>1794</v>
      </c>
      <c r="B1802" s="512" t="s">
        <v>803</v>
      </c>
      <c r="C1802" s="512" t="s">
        <v>4785</v>
      </c>
      <c r="D1802" s="516">
        <v>61009004943</v>
      </c>
      <c r="E1802" s="513" t="s">
        <v>2350</v>
      </c>
      <c r="F1802" s="367" t="s">
        <v>2351</v>
      </c>
      <c r="G1802" s="514">
        <v>100</v>
      </c>
      <c r="H1802" s="514">
        <v>100</v>
      </c>
      <c r="I1802" s="515">
        <v>20</v>
      </c>
    </row>
    <row r="1803" spans="1:9" s="93" customFormat="1" ht="12.75" customHeight="1">
      <c r="A1803" s="367">
        <v>1795</v>
      </c>
      <c r="B1803" s="512" t="s">
        <v>2959</v>
      </c>
      <c r="C1803" s="512" t="s">
        <v>3359</v>
      </c>
      <c r="D1803" s="516">
        <v>61009003287</v>
      </c>
      <c r="E1803" s="513" t="s">
        <v>2350</v>
      </c>
      <c r="F1803" s="367" t="s">
        <v>2351</v>
      </c>
      <c r="G1803" s="514">
        <v>100</v>
      </c>
      <c r="H1803" s="514">
        <v>100</v>
      </c>
      <c r="I1803" s="515">
        <v>20</v>
      </c>
    </row>
    <row r="1804" spans="1:9" s="93" customFormat="1" ht="12.75" customHeight="1">
      <c r="A1804" s="367">
        <v>1796</v>
      </c>
      <c r="B1804" s="512" t="s">
        <v>4786</v>
      </c>
      <c r="C1804" s="512" t="s">
        <v>3271</v>
      </c>
      <c r="D1804" s="516">
        <v>61009000837</v>
      </c>
      <c r="E1804" s="513" t="s">
        <v>2350</v>
      </c>
      <c r="F1804" s="367" t="s">
        <v>2351</v>
      </c>
      <c r="G1804" s="514">
        <v>100</v>
      </c>
      <c r="H1804" s="514">
        <v>100</v>
      </c>
      <c r="I1804" s="515">
        <v>20</v>
      </c>
    </row>
    <row r="1805" spans="1:9" s="93" customFormat="1" ht="12.75" customHeight="1">
      <c r="A1805" s="367">
        <v>1797</v>
      </c>
      <c r="B1805" s="512" t="s">
        <v>2368</v>
      </c>
      <c r="C1805" s="512" t="s">
        <v>4787</v>
      </c>
      <c r="D1805" s="516">
        <v>52001025326</v>
      </c>
      <c r="E1805" s="513" t="s">
        <v>2350</v>
      </c>
      <c r="F1805" s="367" t="s">
        <v>2351</v>
      </c>
      <c r="G1805" s="514">
        <v>100</v>
      </c>
      <c r="H1805" s="514">
        <v>100</v>
      </c>
      <c r="I1805" s="515">
        <v>20</v>
      </c>
    </row>
    <row r="1806" spans="1:9" s="93" customFormat="1" ht="12.75" customHeight="1">
      <c r="A1806" s="367">
        <v>1798</v>
      </c>
      <c r="B1806" s="512" t="s">
        <v>3524</v>
      </c>
      <c r="C1806" s="512" t="s">
        <v>2494</v>
      </c>
      <c r="D1806" s="516">
        <v>61009005524</v>
      </c>
      <c r="E1806" s="513" t="s">
        <v>2350</v>
      </c>
      <c r="F1806" s="367" t="s">
        <v>2351</v>
      </c>
      <c r="G1806" s="514">
        <v>100</v>
      </c>
      <c r="H1806" s="514">
        <v>100</v>
      </c>
      <c r="I1806" s="515">
        <v>20</v>
      </c>
    </row>
    <row r="1807" spans="1:9" s="93" customFormat="1" ht="12.75" customHeight="1">
      <c r="A1807" s="367">
        <v>1799</v>
      </c>
      <c r="B1807" s="512" t="s">
        <v>3512</v>
      </c>
      <c r="C1807" s="512" t="s">
        <v>4036</v>
      </c>
      <c r="D1807" s="516">
        <v>61009008524</v>
      </c>
      <c r="E1807" s="513" t="s">
        <v>2350</v>
      </c>
      <c r="F1807" s="367" t="s">
        <v>2351</v>
      </c>
      <c r="G1807" s="514">
        <v>100</v>
      </c>
      <c r="H1807" s="514">
        <v>100</v>
      </c>
      <c r="I1807" s="515">
        <v>20</v>
      </c>
    </row>
    <row r="1808" spans="1:9" s="93" customFormat="1" ht="12.75" customHeight="1">
      <c r="A1808" s="367">
        <v>1800</v>
      </c>
      <c r="B1808" s="512" t="s">
        <v>4788</v>
      </c>
      <c r="C1808" s="512" t="s">
        <v>4789</v>
      </c>
      <c r="D1808" s="516">
        <v>61009018498</v>
      </c>
      <c r="E1808" s="513" t="s">
        <v>2350</v>
      </c>
      <c r="F1808" s="367" t="s">
        <v>2351</v>
      </c>
      <c r="G1808" s="514">
        <v>100</v>
      </c>
      <c r="H1808" s="514">
        <v>100</v>
      </c>
      <c r="I1808" s="515">
        <v>20</v>
      </c>
    </row>
    <row r="1809" spans="1:9" s="93" customFormat="1" ht="12.75" customHeight="1">
      <c r="A1809" s="367">
        <v>1801</v>
      </c>
      <c r="B1809" s="512" t="s">
        <v>2924</v>
      </c>
      <c r="C1809" s="512" t="s">
        <v>4147</v>
      </c>
      <c r="D1809" s="516">
        <v>61009017852</v>
      </c>
      <c r="E1809" s="513" t="s">
        <v>2350</v>
      </c>
      <c r="F1809" s="367" t="s">
        <v>2351</v>
      </c>
      <c r="G1809" s="514">
        <v>100</v>
      </c>
      <c r="H1809" s="514">
        <v>100</v>
      </c>
      <c r="I1809" s="515">
        <v>20</v>
      </c>
    </row>
    <row r="1810" spans="1:9" s="93" customFormat="1" ht="12.75" customHeight="1">
      <c r="A1810" s="367">
        <v>1802</v>
      </c>
      <c r="B1810" s="512" t="s">
        <v>4790</v>
      </c>
      <c r="C1810" s="512" t="s">
        <v>4791</v>
      </c>
      <c r="D1810" s="516">
        <v>61009022635</v>
      </c>
      <c r="E1810" s="513" t="s">
        <v>2350</v>
      </c>
      <c r="F1810" s="367" t="s">
        <v>2351</v>
      </c>
      <c r="G1810" s="514">
        <v>100</v>
      </c>
      <c r="H1810" s="514">
        <v>100</v>
      </c>
      <c r="I1810" s="515">
        <v>20</v>
      </c>
    </row>
    <row r="1811" spans="1:9" s="93" customFormat="1" ht="12.75" customHeight="1">
      <c r="A1811" s="367">
        <v>1803</v>
      </c>
      <c r="B1811" s="512" t="s">
        <v>4792</v>
      </c>
      <c r="C1811" s="512" t="s">
        <v>3262</v>
      </c>
      <c r="D1811" s="516">
        <v>61009029586</v>
      </c>
      <c r="E1811" s="513" t="s">
        <v>2350</v>
      </c>
      <c r="F1811" s="367" t="s">
        <v>2351</v>
      </c>
      <c r="G1811" s="514">
        <v>100</v>
      </c>
      <c r="H1811" s="514">
        <v>100</v>
      </c>
      <c r="I1811" s="515">
        <v>20</v>
      </c>
    </row>
    <row r="1812" spans="1:9" s="93" customFormat="1" ht="12.75" customHeight="1">
      <c r="A1812" s="367">
        <v>1804</v>
      </c>
      <c r="B1812" s="512" t="s">
        <v>4788</v>
      </c>
      <c r="C1812" s="512" t="s">
        <v>862</v>
      </c>
      <c r="D1812" s="516">
        <v>61009010118</v>
      </c>
      <c r="E1812" s="513" t="s">
        <v>2350</v>
      </c>
      <c r="F1812" s="367" t="s">
        <v>2351</v>
      </c>
      <c r="G1812" s="514">
        <v>100</v>
      </c>
      <c r="H1812" s="514">
        <v>100</v>
      </c>
      <c r="I1812" s="515">
        <v>20</v>
      </c>
    </row>
    <row r="1813" spans="1:9" s="93" customFormat="1" ht="12.75" customHeight="1">
      <c r="A1813" s="367">
        <v>1805</v>
      </c>
      <c r="B1813" s="512" t="s">
        <v>4783</v>
      </c>
      <c r="C1813" s="512" t="s">
        <v>4036</v>
      </c>
      <c r="D1813" s="516">
        <v>61009007724</v>
      </c>
      <c r="E1813" s="513" t="s">
        <v>2350</v>
      </c>
      <c r="F1813" s="367" t="s">
        <v>2351</v>
      </c>
      <c r="G1813" s="514">
        <v>100</v>
      </c>
      <c r="H1813" s="514">
        <v>100</v>
      </c>
      <c r="I1813" s="515">
        <v>20</v>
      </c>
    </row>
    <row r="1814" spans="1:9" s="93" customFormat="1" ht="12.75" customHeight="1">
      <c r="A1814" s="367">
        <v>1806</v>
      </c>
      <c r="B1814" s="512" t="s">
        <v>3343</v>
      </c>
      <c r="C1814" s="512" t="s">
        <v>2564</v>
      </c>
      <c r="D1814" s="516">
        <v>61009022920</v>
      </c>
      <c r="E1814" s="513" t="s">
        <v>2350</v>
      </c>
      <c r="F1814" s="367" t="s">
        <v>2351</v>
      </c>
      <c r="G1814" s="514">
        <v>100</v>
      </c>
      <c r="H1814" s="514">
        <v>100</v>
      </c>
      <c r="I1814" s="515">
        <v>20</v>
      </c>
    </row>
    <row r="1815" spans="1:9" s="93" customFormat="1" ht="12.75" customHeight="1">
      <c r="A1815" s="367">
        <v>1807</v>
      </c>
      <c r="B1815" s="512" t="s">
        <v>2876</v>
      </c>
      <c r="C1815" s="512" t="s">
        <v>4793</v>
      </c>
      <c r="D1815" s="516">
        <v>37001016789</v>
      </c>
      <c r="E1815" s="513" t="s">
        <v>2350</v>
      </c>
      <c r="F1815" s="367" t="s">
        <v>2351</v>
      </c>
      <c r="G1815" s="514">
        <v>100</v>
      </c>
      <c r="H1815" s="514">
        <v>100</v>
      </c>
      <c r="I1815" s="515">
        <v>20</v>
      </c>
    </row>
    <row r="1816" spans="1:9" s="93" customFormat="1" ht="12.75" customHeight="1">
      <c r="A1816" s="367">
        <v>1808</v>
      </c>
      <c r="B1816" s="512" t="s">
        <v>2403</v>
      </c>
      <c r="C1816" s="512" t="s">
        <v>4794</v>
      </c>
      <c r="D1816" s="516">
        <v>61009025637</v>
      </c>
      <c r="E1816" s="513" t="s">
        <v>2350</v>
      </c>
      <c r="F1816" s="367" t="s">
        <v>2351</v>
      </c>
      <c r="G1816" s="514">
        <v>100</v>
      </c>
      <c r="H1816" s="514">
        <v>100</v>
      </c>
      <c r="I1816" s="515">
        <v>20</v>
      </c>
    </row>
    <row r="1817" spans="1:9" s="93" customFormat="1" ht="12.75" customHeight="1">
      <c r="A1817" s="367">
        <v>1809</v>
      </c>
      <c r="B1817" s="512" t="s">
        <v>3524</v>
      </c>
      <c r="C1817" s="512" t="s">
        <v>2564</v>
      </c>
      <c r="D1817" s="516">
        <v>61009026197</v>
      </c>
      <c r="E1817" s="513" t="s">
        <v>2350</v>
      </c>
      <c r="F1817" s="367" t="s">
        <v>2351</v>
      </c>
      <c r="G1817" s="514">
        <v>100</v>
      </c>
      <c r="H1817" s="514">
        <v>100</v>
      </c>
      <c r="I1817" s="515">
        <v>20</v>
      </c>
    </row>
    <row r="1818" spans="1:9" s="93" customFormat="1" ht="12.75" customHeight="1">
      <c r="A1818" s="367">
        <v>1810</v>
      </c>
      <c r="B1818" s="512" t="s">
        <v>4795</v>
      </c>
      <c r="C1818" s="512" t="s">
        <v>4796</v>
      </c>
      <c r="D1818" s="516">
        <v>61009003197</v>
      </c>
      <c r="E1818" s="513" t="s">
        <v>2350</v>
      </c>
      <c r="F1818" s="367" t="s">
        <v>2351</v>
      </c>
      <c r="G1818" s="514">
        <v>100</v>
      </c>
      <c r="H1818" s="514">
        <v>100</v>
      </c>
      <c r="I1818" s="515">
        <v>20</v>
      </c>
    </row>
    <row r="1819" spans="1:9" s="93" customFormat="1" ht="12.75" customHeight="1">
      <c r="A1819" s="367">
        <v>1811</v>
      </c>
      <c r="B1819" s="512" t="s">
        <v>2493</v>
      </c>
      <c r="C1819" s="512" t="s">
        <v>4797</v>
      </c>
      <c r="D1819" s="516">
        <v>61009031345</v>
      </c>
      <c r="E1819" s="513" t="s">
        <v>2350</v>
      </c>
      <c r="F1819" s="367" t="s">
        <v>2351</v>
      </c>
      <c r="G1819" s="514">
        <v>100</v>
      </c>
      <c r="H1819" s="514">
        <v>100</v>
      </c>
      <c r="I1819" s="515">
        <v>20</v>
      </c>
    </row>
    <row r="1820" spans="1:9" s="93" customFormat="1" ht="12.75" customHeight="1">
      <c r="A1820" s="367">
        <v>1812</v>
      </c>
      <c r="B1820" s="512" t="s">
        <v>4798</v>
      </c>
      <c r="C1820" s="512" t="s">
        <v>2564</v>
      </c>
      <c r="D1820" s="516">
        <v>61009013846</v>
      </c>
      <c r="E1820" s="513" t="s">
        <v>2350</v>
      </c>
      <c r="F1820" s="367" t="s">
        <v>2351</v>
      </c>
      <c r="G1820" s="514">
        <v>100</v>
      </c>
      <c r="H1820" s="514">
        <v>100</v>
      </c>
      <c r="I1820" s="515">
        <v>20</v>
      </c>
    </row>
    <row r="1821" spans="1:9" s="93" customFormat="1" ht="12.75" customHeight="1">
      <c r="A1821" s="367">
        <v>1813</v>
      </c>
      <c r="B1821" s="512" t="s">
        <v>4760</v>
      </c>
      <c r="C1821" s="512" t="s">
        <v>3271</v>
      </c>
      <c r="D1821" s="516">
        <v>61009028386</v>
      </c>
      <c r="E1821" s="513" t="s">
        <v>2350</v>
      </c>
      <c r="F1821" s="367" t="s">
        <v>2351</v>
      </c>
      <c r="G1821" s="514">
        <v>100</v>
      </c>
      <c r="H1821" s="514">
        <v>100</v>
      </c>
      <c r="I1821" s="515">
        <v>20</v>
      </c>
    </row>
    <row r="1822" spans="1:9" s="93" customFormat="1" ht="12.75" customHeight="1">
      <c r="A1822" s="367">
        <v>1814</v>
      </c>
      <c r="B1822" s="512" t="s">
        <v>587</v>
      </c>
      <c r="C1822" s="512" t="s">
        <v>4799</v>
      </c>
      <c r="D1822" s="516">
        <v>32101029589</v>
      </c>
      <c r="E1822" s="513" t="s">
        <v>2350</v>
      </c>
      <c r="F1822" s="367" t="s">
        <v>2351</v>
      </c>
      <c r="G1822" s="514">
        <v>150</v>
      </c>
      <c r="H1822" s="514">
        <v>150</v>
      </c>
      <c r="I1822" s="515">
        <v>30</v>
      </c>
    </row>
    <row r="1823" spans="1:9" s="93" customFormat="1" ht="12.75" customHeight="1">
      <c r="A1823" s="367">
        <v>1815</v>
      </c>
      <c r="B1823" s="512" t="s">
        <v>4800</v>
      </c>
      <c r="C1823" s="512" t="s">
        <v>4801</v>
      </c>
      <c r="D1823" s="516">
        <v>28101124800</v>
      </c>
      <c r="E1823" s="513" t="s">
        <v>2350</v>
      </c>
      <c r="F1823" s="367" t="s">
        <v>2351</v>
      </c>
      <c r="G1823" s="514">
        <v>100</v>
      </c>
      <c r="H1823" s="514">
        <v>100</v>
      </c>
      <c r="I1823" s="515">
        <v>20</v>
      </c>
    </row>
    <row r="1824" spans="1:9" s="93" customFormat="1" ht="12.75" customHeight="1">
      <c r="A1824" s="367">
        <v>1816</v>
      </c>
      <c r="B1824" s="512" t="s">
        <v>887</v>
      </c>
      <c r="C1824" s="512" t="s">
        <v>3251</v>
      </c>
      <c r="D1824" s="516">
        <v>28001111175</v>
      </c>
      <c r="E1824" s="513" t="s">
        <v>2350</v>
      </c>
      <c r="F1824" s="367" t="s">
        <v>2351</v>
      </c>
      <c r="G1824" s="514">
        <v>100</v>
      </c>
      <c r="H1824" s="514">
        <v>100</v>
      </c>
      <c r="I1824" s="515">
        <v>20</v>
      </c>
    </row>
    <row r="1825" spans="1:9" s="93" customFormat="1" ht="12.75" customHeight="1">
      <c r="A1825" s="367">
        <v>1817</v>
      </c>
      <c r="B1825" s="512" t="s">
        <v>4802</v>
      </c>
      <c r="C1825" s="512" t="s">
        <v>4803</v>
      </c>
      <c r="D1825" s="516">
        <v>28001015529</v>
      </c>
      <c r="E1825" s="513" t="s">
        <v>2350</v>
      </c>
      <c r="F1825" s="367" t="s">
        <v>2351</v>
      </c>
      <c r="G1825" s="514">
        <v>100</v>
      </c>
      <c r="H1825" s="514">
        <v>100</v>
      </c>
      <c r="I1825" s="515">
        <v>20</v>
      </c>
    </row>
    <row r="1826" spans="1:9" s="93" customFormat="1" ht="12.75" customHeight="1">
      <c r="A1826" s="367">
        <v>1818</v>
      </c>
      <c r="B1826" s="512" t="s">
        <v>4804</v>
      </c>
      <c r="C1826" s="512" t="s">
        <v>4805</v>
      </c>
      <c r="D1826" s="516">
        <v>28001020349</v>
      </c>
      <c r="E1826" s="513" t="s">
        <v>2350</v>
      </c>
      <c r="F1826" s="367" t="s">
        <v>2351</v>
      </c>
      <c r="G1826" s="514">
        <v>100</v>
      </c>
      <c r="H1826" s="514">
        <v>100</v>
      </c>
      <c r="I1826" s="515">
        <v>20</v>
      </c>
    </row>
    <row r="1827" spans="1:9" s="93" customFormat="1" ht="12.75" customHeight="1">
      <c r="A1827" s="367">
        <v>1819</v>
      </c>
      <c r="B1827" s="512" t="s">
        <v>4806</v>
      </c>
      <c r="C1827" s="512" t="s">
        <v>4807</v>
      </c>
      <c r="D1827" s="516">
        <v>28001097277</v>
      </c>
      <c r="E1827" s="513" t="s">
        <v>2350</v>
      </c>
      <c r="F1827" s="367" t="s">
        <v>2351</v>
      </c>
      <c r="G1827" s="514">
        <v>100</v>
      </c>
      <c r="H1827" s="514">
        <v>100</v>
      </c>
      <c r="I1827" s="515">
        <v>20</v>
      </c>
    </row>
    <row r="1828" spans="1:9" s="93" customFormat="1" ht="12.75" customHeight="1">
      <c r="A1828" s="367">
        <v>1820</v>
      </c>
      <c r="B1828" s="512" t="s">
        <v>4808</v>
      </c>
      <c r="C1828" s="512" t="s">
        <v>4809</v>
      </c>
      <c r="D1828" s="516">
        <v>28001043139</v>
      </c>
      <c r="E1828" s="513" t="s">
        <v>2350</v>
      </c>
      <c r="F1828" s="367" t="s">
        <v>2351</v>
      </c>
      <c r="G1828" s="514">
        <v>100</v>
      </c>
      <c r="H1828" s="514">
        <v>100</v>
      </c>
      <c r="I1828" s="515">
        <v>20</v>
      </c>
    </row>
    <row r="1829" spans="1:9" s="93" customFormat="1" ht="12.75" customHeight="1">
      <c r="A1829" s="367">
        <v>1821</v>
      </c>
      <c r="B1829" s="512" t="s">
        <v>3539</v>
      </c>
      <c r="C1829" s="512" t="s">
        <v>4810</v>
      </c>
      <c r="D1829" s="516">
        <v>28001020750</v>
      </c>
      <c r="E1829" s="513" t="s">
        <v>2350</v>
      </c>
      <c r="F1829" s="367" t="s">
        <v>2351</v>
      </c>
      <c r="G1829" s="514">
        <v>100</v>
      </c>
      <c r="H1829" s="514">
        <v>100</v>
      </c>
      <c r="I1829" s="515">
        <v>20</v>
      </c>
    </row>
    <row r="1830" spans="1:9" s="93" customFormat="1" ht="12.75" customHeight="1">
      <c r="A1830" s="367">
        <v>1822</v>
      </c>
      <c r="B1830" s="512" t="s">
        <v>4811</v>
      </c>
      <c r="C1830" s="512" t="s">
        <v>4812</v>
      </c>
      <c r="D1830" s="516">
        <v>28001103078</v>
      </c>
      <c r="E1830" s="513" t="s">
        <v>2350</v>
      </c>
      <c r="F1830" s="367" t="s">
        <v>2351</v>
      </c>
      <c r="G1830" s="514">
        <v>100</v>
      </c>
      <c r="H1830" s="514">
        <v>100</v>
      </c>
      <c r="I1830" s="515">
        <v>20</v>
      </c>
    </row>
    <row r="1831" spans="1:9" s="93" customFormat="1" ht="12.75" customHeight="1">
      <c r="A1831" s="367">
        <v>1823</v>
      </c>
      <c r="B1831" s="512" t="s">
        <v>4813</v>
      </c>
      <c r="C1831" s="512" t="s">
        <v>3114</v>
      </c>
      <c r="D1831" s="516">
        <v>28001055735</v>
      </c>
      <c r="E1831" s="513" t="s">
        <v>2350</v>
      </c>
      <c r="F1831" s="367" t="s">
        <v>2351</v>
      </c>
      <c r="G1831" s="514">
        <v>100</v>
      </c>
      <c r="H1831" s="514">
        <v>100</v>
      </c>
      <c r="I1831" s="515">
        <v>20</v>
      </c>
    </row>
    <row r="1832" spans="1:9" s="93" customFormat="1" ht="12.75" customHeight="1">
      <c r="A1832" s="367">
        <v>1824</v>
      </c>
      <c r="B1832" s="512" t="s">
        <v>676</v>
      </c>
      <c r="C1832" s="512" t="s">
        <v>4814</v>
      </c>
      <c r="D1832" s="516">
        <v>28001042598</v>
      </c>
      <c r="E1832" s="513" t="s">
        <v>2350</v>
      </c>
      <c r="F1832" s="367" t="s">
        <v>2351</v>
      </c>
      <c r="G1832" s="514">
        <v>100</v>
      </c>
      <c r="H1832" s="514">
        <v>100</v>
      </c>
      <c r="I1832" s="515">
        <v>20</v>
      </c>
    </row>
    <row r="1833" spans="1:9" s="93" customFormat="1" ht="12.75" customHeight="1">
      <c r="A1833" s="367">
        <v>1825</v>
      </c>
      <c r="B1833" s="512" t="s">
        <v>3539</v>
      </c>
      <c r="C1833" s="512" t="s">
        <v>3406</v>
      </c>
      <c r="D1833" s="516">
        <v>28001035424</v>
      </c>
      <c r="E1833" s="513" t="s">
        <v>2350</v>
      </c>
      <c r="F1833" s="367" t="s">
        <v>2351</v>
      </c>
      <c r="G1833" s="514">
        <v>100</v>
      </c>
      <c r="H1833" s="514">
        <v>100</v>
      </c>
      <c r="I1833" s="515">
        <v>20</v>
      </c>
    </row>
    <row r="1834" spans="1:9" s="93" customFormat="1" ht="12.75" customHeight="1">
      <c r="A1834" s="367">
        <v>1826</v>
      </c>
      <c r="B1834" s="512" t="s">
        <v>4815</v>
      </c>
      <c r="C1834" s="512" t="s">
        <v>3410</v>
      </c>
      <c r="D1834" s="516">
        <v>28001003173</v>
      </c>
      <c r="E1834" s="513" t="s">
        <v>2350</v>
      </c>
      <c r="F1834" s="367" t="s">
        <v>2351</v>
      </c>
      <c r="G1834" s="514">
        <v>100</v>
      </c>
      <c r="H1834" s="514">
        <v>100</v>
      </c>
      <c r="I1834" s="515">
        <v>20</v>
      </c>
    </row>
    <row r="1835" spans="1:9" s="93" customFormat="1" ht="12.75" customHeight="1">
      <c r="A1835" s="367">
        <v>1827</v>
      </c>
      <c r="B1835" s="512" t="s">
        <v>513</v>
      </c>
      <c r="C1835" s="512" t="s">
        <v>4816</v>
      </c>
      <c r="D1835" s="516" t="s">
        <v>4817</v>
      </c>
      <c r="E1835" s="513" t="s">
        <v>2350</v>
      </c>
      <c r="F1835" s="367" t="s">
        <v>2351</v>
      </c>
      <c r="G1835" s="514">
        <v>100</v>
      </c>
      <c r="H1835" s="514">
        <v>100</v>
      </c>
      <c r="I1835" s="515">
        <v>20</v>
      </c>
    </row>
    <row r="1836" spans="1:9" s="93" customFormat="1" ht="12.75" customHeight="1">
      <c r="A1836" s="367">
        <v>1828</v>
      </c>
      <c r="B1836" s="512" t="s">
        <v>4818</v>
      </c>
      <c r="C1836" s="512" t="s">
        <v>4819</v>
      </c>
      <c r="D1836" s="516">
        <v>28001093069</v>
      </c>
      <c r="E1836" s="513" t="s">
        <v>2350</v>
      </c>
      <c r="F1836" s="367" t="s">
        <v>2351</v>
      </c>
      <c r="G1836" s="514">
        <v>100</v>
      </c>
      <c r="H1836" s="514">
        <v>100</v>
      </c>
      <c r="I1836" s="515">
        <v>20</v>
      </c>
    </row>
    <row r="1837" spans="1:9" s="93" customFormat="1" ht="12.75" customHeight="1">
      <c r="A1837" s="367">
        <v>1829</v>
      </c>
      <c r="B1837" s="512" t="s">
        <v>4820</v>
      </c>
      <c r="C1837" s="512" t="s">
        <v>4821</v>
      </c>
      <c r="D1837" s="516">
        <v>12001080962</v>
      </c>
      <c r="E1837" s="513" t="s">
        <v>2350</v>
      </c>
      <c r="F1837" s="367" t="s">
        <v>2351</v>
      </c>
      <c r="G1837" s="514">
        <v>100</v>
      </c>
      <c r="H1837" s="514">
        <v>100</v>
      </c>
      <c r="I1837" s="515">
        <v>20</v>
      </c>
    </row>
    <row r="1838" spans="1:9" s="93" customFormat="1" ht="12.75" customHeight="1">
      <c r="A1838" s="367">
        <v>1830</v>
      </c>
      <c r="B1838" s="512" t="s">
        <v>4822</v>
      </c>
      <c r="C1838" s="512" t="s">
        <v>4823</v>
      </c>
      <c r="D1838" s="516">
        <v>28001006488</v>
      </c>
      <c r="E1838" s="513" t="s">
        <v>2350</v>
      </c>
      <c r="F1838" s="367" t="s">
        <v>2351</v>
      </c>
      <c r="G1838" s="514">
        <v>100</v>
      </c>
      <c r="H1838" s="514">
        <v>100</v>
      </c>
      <c r="I1838" s="515">
        <v>20</v>
      </c>
    </row>
    <row r="1839" spans="1:9" s="93" customFormat="1" ht="12.75" customHeight="1">
      <c r="A1839" s="367">
        <v>1831</v>
      </c>
      <c r="B1839" s="512" t="s">
        <v>2493</v>
      </c>
      <c r="C1839" s="512" t="s">
        <v>4824</v>
      </c>
      <c r="D1839" s="516" t="s">
        <v>4825</v>
      </c>
      <c r="E1839" s="513" t="s">
        <v>2350</v>
      </c>
      <c r="F1839" s="367" t="s">
        <v>2351</v>
      </c>
      <c r="G1839" s="514">
        <v>100</v>
      </c>
      <c r="H1839" s="514">
        <v>100</v>
      </c>
      <c r="I1839" s="515">
        <v>20</v>
      </c>
    </row>
    <row r="1840" spans="1:9" s="93" customFormat="1" ht="12.75" customHeight="1">
      <c r="A1840" s="367">
        <v>1832</v>
      </c>
      <c r="B1840" s="512" t="s">
        <v>2392</v>
      </c>
      <c r="C1840" s="512" t="s">
        <v>4826</v>
      </c>
      <c r="D1840" s="516">
        <v>58001002515</v>
      </c>
      <c r="E1840" s="513" t="s">
        <v>2350</v>
      </c>
      <c r="F1840" s="367" t="s">
        <v>2351</v>
      </c>
      <c r="G1840" s="514">
        <v>100</v>
      </c>
      <c r="H1840" s="514">
        <v>100</v>
      </c>
      <c r="I1840" s="515">
        <v>20</v>
      </c>
    </row>
    <row r="1841" spans="1:9" s="93" customFormat="1" ht="12.75" customHeight="1">
      <c r="A1841" s="367">
        <v>1833</v>
      </c>
      <c r="B1841" s="512" t="s">
        <v>513</v>
      </c>
      <c r="C1841" s="512" t="s">
        <v>4827</v>
      </c>
      <c r="D1841" s="516">
        <v>58001032672</v>
      </c>
      <c r="E1841" s="513" t="s">
        <v>2350</v>
      </c>
      <c r="F1841" s="367" t="s">
        <v>2351</v>
      </c>
      <c r="G1841" s="514">
        <v>100</v>
      </c>
      <c r="H1841" s="514">
        <v>100</v>
      </c>
      <c r="I1841" s="515">
        <v>20</v>
      </c>
    </row>
    <row r="1842" spans="1:9" s="93" customFormat="1" ht="12.75" customHeight="1">
      <c r="A1842" s="367">
        <v>1834</v>
      </c>
      <c r="B1842" s="512" t="s">
        <v>2405</v>
      </c>
      <c r="C1842" s="512" t="s">
        <v>4828</v>
      </c>
      <c r="D1842" s="516">
        <v>58001010124</v>
      </c>
      <c r="E1842" s="513" t="s">
        <v>2350</v>
      </c>
      <c r="F1842" s="367" t="s">
        <v>2351</v>
      </c>
      <c r="G1842" s="514">
        <v>100</v>
      </c>
      <c r="H1842" s="514">
        <v>100</v>
      </c>
      <c r="I1842" s="515">
        <v>20</v>
      </c>
    </row>
    <row r="1843" spans="1:9" s="93" customFormat="1" ht="12.75" customHeight="1">
      <c r="A1843" s="367">
        <v>1835</v>
      </c>
      <c r="B1843" s="512" t="s">
        <v>2667</v>
      </c>
      <c r="C1843" s="512" t="s">
        <v>2925</v>
      </c>
      <c r="D1843" s="516">
        <v>58001031884</v>
      </c>
      <c r="E1843" s="513" t="s">
        <v>2350</v>
      </c>
      <c r="F1843" s="367" t="s">
        <v>2351</v>
      </c>
      <c r="G1843" s="514">
        <v>100</v>
      </c>
      <c r="H1843" s="514">
        <v>100</v>
      </c>
      <c r="I1843" s="515">
        <v>20</v>
      </c>
    </row>
    <row r="1844" spans="1:9" s="93" customFormat="1" ht="12.75" customHeight="1">
      <c r="A1844" s="367">
        <v>1836</v>
      </c>
      <c r="B1844" s="512" t="s">
        <v>2390</v>
      </c>
      <c r="C1844" s="512" t="s">
        <v>4829</v>
      </c>
      <c r="D1844" s="516" t="s">
        <v>4830</v>
      </c>
      <c r="E1844" s="513" t="s">
        <v>2350</v>
      </c>
      <c r="F1844" s="367" t="s">
        <v>2351</v>
      </c>
      <c r="G1844" s="514">
        <v>100</v>
      </c>
      <c r="H1844" s="514">
        <v>100</v>
      </c>
      <c r="I1844" s="515">
        <v>20</v>
      </c>
    </row>
    <row r="1845" spans="1:9" s="93" customFormat="1" ht="12.75" customHeight="1">
      <c r="A1845" s="367">
        <v>1837</v>
      </c>
      <c r="B1845" s="512" t="s">
        <v>3086</v>
      </c>
      <c r="C1845" s="512" t="s">
        <v>3851</v>
      </c>
      <c r="D1845" s="516">
        <v>58001031319</v>
      </c>
      <c r="E1845" s="513" t="s">
        <v>2350</v>
      </c>
      <c r="F1845" s="367" t="s">
        <v>2351</v>
      </c>
      <c r="G1845" s="514">
        <v>100</v>
      </c>
      <c r="H1845" s="514">
        <v>100</v>
      </c>
      <c r="I1845" s="515">
        <v>20</v>
      </c>
    </row>
    <row r="1846" spans="1:9" s="93" customFormat="1" ht="12.75" customHeight="1">
      <c r="A1846" s="367">
        <v>1838</v>
      </c>
      <c r="B1846" s="512" t="s">
        <v>2712</v>
      </c>
      <c r="C1846" s="512" t="s">
        <v>2510</v>
      </c>
      <c r="D1846" s="516">
        <v>42001031523</v>
      </c>
      <c r="E1846" s="513" t="s">
        <v>2350</v>
      </c>
      <c r="F1846" s="367" t="s">
        <v>2351</v>
      </c>
      <c r="G1846" s="514">
        <v>100</v>
      </c>
      <c r="H1846" s="514">
        <v>100</v>
      </c>
      <c r="I1846" s="515">
        <v>20</v>
      </c>
    </row>
    <row r="1847" spans="1:9" s="93" customFormat="1" ht="12.75" customHeight="1">
      <c r="A1847" s="367">
        <v>1839</v>
      </c>
      <c r="B1847" s="512" t="s">
        <v>2466</v>
      </c>
      <c r="C1847" s="512" t="s">
        <v>2832</v>
      </c>
      <c r="D1847" s="516">
        <v>58001023340</v>
      </c>
      <c r="E1847" s="513" t="s">
        <v>2350</v>
      </c>
      <c r="F1847" s="367" t="s">
        <v>2351</v>
      </c>
      <c r="G1847" s="514">
        <v>100</v>
      </c>
      <c r="H1847" s="514">
        <v>100</v>
      </c>
      <c r="I1847" s="515">
        <v>20</v>
      </c>
    </row>
    <row r="1848" spans="1:9" s="93" customFormat="1" ht="12.75" customHeight="1">
      <c r="A1848" s="367">
        <v>1840</v>
      </c>
      <c r="B1848" s="512" t="s">
        <v>858</v>
      </c>
      <c r="C1848" s="512" t="s">
        <v>4831</v>
      </c>
      <c r="D1848" s="516">
        <v>58001003148</v>
      </c>
      <c r="E1848" s="513" t="s">
        <v>2350</v>
      </c>
      <c r="F1848" s="367" t="s">
        <v>2351</v>
      </c>
      <c r="G1848" s="514">
        <v>100</v>
      </c>
      <c r="H1848" s="514">
        <v>100</v>
      </c>
      <c r="I1848" s="515">
        <v>20</v>
      </c>
    </row>
    <row r="1849" spans="1:9" s="93" customFormat="1" ht="12.75" customHeight="1">
      <c r="A1849" s="367">
        <v>1841</v>
      </c>
      <c r="B1849" s="512" t="s">
        <v>4832</v>
      </c>
      <c r="C1849" s="512" t="s">
        <v>4833</v>
      </c>
      <c r="D1849" s="516">
        <v>58001018649</v>
      </c>
      <c r="E1849" s="513" t="s">
        <v>2350</v>
      </c>
      <c r="F1849" s="367" t="s">
        <v>2351</v>
      </c>
      <c r="G1849" s="514">
        <v>100</v>
      </c>
      <c r="H1849" s="514">
        <v>100</v>
      </c>
      <c r="I1849" s="515">
        <v>20</v>
      </c>
    </row>
    <row r="1850" spans="1:9" s="93" customFormat="1" ht="12.75" customHeight="1">
      <c r="A1850" s="367">
        <v>1842</v>
      </c>
      <c r="B1850" s="512" t="s">
        <v>4834</v>
      </c>
      <c r="C1850" s="512" t="s">
        <v>4312</v>
      </c>
      <c r="D1850" s="516">
        <v>58001031803</v>
      </c>
      <c r="E1850" s="513" t="s">
        <v>2350</v>
      </c>
      <c r="F1850" s="367" t="s">
        <v>2351</v>
      </c>
      <c r="G1850" s="514">
        <v>100</v>
      </c>
      <c r="H1850" s="514">
        <v>100</v>
      </c>
      <c r="I1850" s="515">
        <v>20</v>
      </c>
    </row>
    <row r="1851" spans="1:9" s="93" customFormat="1" ht="12.75" customHeight="1">
      <c r="A1851" s="367">
        <v>1843</v>
      </c>
      <c r="B1851" s="512" t="s">
        <v>2430</v>
      </c>
      <c r="C1851" s="512" t="s">
        <v>2661</v>
      </c>
      <c r="D1851" s="516">
        <v>58001005905</v>
      </c>
      <c r="E1851" s="513" t="s">
        <v>2350</v>
      </c>
      <c r="F1851" s="367" t="s">
        <v>2351</v>
      </c>
      <c r="G1851" s="514">
        <v>100</v>
      </c>
      <c r="H1851" s="514">
        <v>100</v>
      </c>
      <c r="I1851" s="515">
        <v>20</v>
      </c>
    </row>
    <row r="1852" spans="1:9" s="93" customFormat="1" ht="12.75" customHeight="1">
      <c r="A1852" s="367">
        <v>1844</v>
      </c>
      <c r="B1852" s="512" t="s">
        <v>4159</v>
      </c>
      <c r="C1852" s="512" t="s">
        <v>4835</v>
      </c>
      <c r="D1852" s="516">
        <v>62005025540</v>
      </c>
      <c r="E1852" s="513" t="s">
        <v>2350</v>
      </c>
      <c r="F1852" s="367" t="s">
        <v>2351</v>
      </c>
      <c r="G1852" s="514">
        <v>100</v>
      </c>
      <c r="H1852" s="514">
        <v>100</v>
      </c>
      <c r="I1852" s="515">
        <v>20</v>
      </c>
    </row>
    <row r="1853" spans="1:9" s="93" customFormat="1" ht="12.75" customHeight="1">
      <c r="A1853" s="367">
        <v>1845</v>
      </c>
      <c r="B1853" s="512" t="s">
        <v>4836</v>
      </c>
      <c r="C1853" s="512" t="s">
        <v>3072</v>
      </c>
      <c r="D1853" s="516">
        <v>58001009476</v>
      </c>
      <c r="E1853" s="513" t="s">
        <v>2350</v>
      </c>
      <c r="F1853" s="367" t="s">
        <v>2351</v>
      </c>
      <c r="G1853" s="514">
        <v>100</v>
      </c>
      <c r="H1853" s="514">
        <v>100</v>
      </c>
      <c r="I1853" s="515">
        <v>20</v>
      </c>
    </row>
    <row r="1854" spans="1:9" s="93" customFormat="1" ht="12.75" customHeight="1">
      <c r="A1854" s="367">
        <v>1846</v>
      </c>
      <c r="B1854" s="512" t="s">
        <v>4837</v>
      </c>
      <c r="C1854" s="512" t="s">
        <v>4838</v>
      </c>
      <c r="D1854" s="516">
        <v>58001002433</v>
      </c>
      <c r="E1854" s="513" t="s">
        <v>2350</v>
      </c>
      <c r="F1854" s="367" t="s">
        <v>2351</v>
      </c>
      <c r="G1854" s="514">
        <v>100</v>
      </c>
      <c r="H1854" s="514">
        <v>100</v>
      </c>
      <c r="I1854" s="515">
        <v>20</v>
      </c>
    </row>
    <row r="1855" spans="1:9" s="93" customFormat="1" ht="12.75" customHeight="1">
      <c r="A1855" s="367">
        <v>1847</v>
      </c>
      <c r="B1855" s="512" t="s">
        <v>2996</v>
      </c>
      <c r="C1855" s="512" t="s">
        <v>4839</v>
      </c>
      <c r="D1855" s="516">
        <v>58001021326</v>
      </c>
      <c r="E1855" s="513" t="s">
        <v>2350</v>
      </c>
      <c r="F1855" s="367" t="s">
        <v>2351</v>
      </c>
      <c r="G1855" s="514">
        <v>100</v>
      </c>
      <c r="H1855" s="514">
        <v>100</v>
      </c>
      <c r="I1855" s="515">
        <v>20</v>
      </c>
    </row>
    <row r="1856" spans="1:9" s="93" customFormat="1" ht="12.75" customHeight="1">
      <c r="A1856" s="367">
        <v>1848</v>
      </c>
      <c r="B1856" s="512" t="s">
        <v>3724</v>
      </c>
      <c r="C1856" s="512" t="s">
        <v>4828</v>
      </c>
      <c r="D1856" s="516">
        <v>58001004520</v>
      </c>
      <c r="E1856" s="513" t="s">
        <v>2350</v>
      </c>
      <c r="F1856" s="367" t="s">
        <v>2351</v>
      </c>
      <c r="G1856" s="514">
        <v>100</v>
      </c>
      <c r="H1856" s="514">
        <v>100</v>
      </c>
      <c r="I1856" s="515">
        <v>20</v>
      </c>
    </row>
    <row r="1857" spans="1:9" s="93" customFormat="1" ht="12.75" customHeight="1">
      <c r="A1857" s="367">
        <v>1849</v>
      </c>
      <c r="B1857" s="512" t="s">
        <v>4594</v>
      </c>
      <c r="C1857" s="512" t="s">
        <v>4681</v>
      </c>
      <c r="D1857" s="516">
        <v>58001021546</v>
      </c>
      <c r="E1857" s="513" t="s">
        <v>2350</v>
      </c>
      <c r="F1857" s="367" t="s">
        <v>2351</v>
      </c>
      <c r="G1857" s="514">
        <v>100</v>
      </c>
      <c r="H1857" s="514">
        <v>100</v>
      </c>
      <c r="I1857" s="515">
        <v>20</v>
      </c>
    </row>
    <row r="1858" spans="1:9" s="93" customFormat="1" ht="12.75" customHeight="1">
      <c r="A1858" s="367">
        <v>1850</v>
      </c>
      <c r="B1858" s="512" t="s">
        <v>2526</v>
      </c>
      <c r="C1858" s="512" t="s">
        <v>2567</v>
      </c>
      <c r="D1858" s="516">
        <v>58001027903</v>
      </c>
      <c r="E1858" s="513" t="s">
        <v>2350</v>
      </c>
      <c r="F1858" s="367" t="s">
        <v>2351</v>
      </c>
      <c r="G1858" s="514">
        <v>100</v>
      </c>
      <c r="H1858" s="514">
        <v>100</v>
      </c>
      <c r="I1858" s="515">
        <v>20</v>
      </c>
    </row>
    <row r="1859" spans="1:9" s="93" customFormat="1" ht="12.75" customHeight="1">
      <c r="A1859" s="367">
        <v>1851</v>
      </c>
      <c r="B1859" s="512" t="s">
        <v>2854</v>
      </c>
      <c r="C1859" s="512" t="s">
        <v>4840</v>
      </c>
      <c r="D1859" s="516">
        <v>58950000147</v>
      </c>
      <c r="E1859" s="513" t="s">
        <v>2350</v>
      </c>
      <c r="F1859" s="367" t="s">
        <v>2351</v>
      </c>
      <c r="G1859" s="514">
        <v>100</v>
      </c>
      <c r="H1859" s="514">
        <v>100</v>
      </c>
      <c r="I1859" s="515">
        <v>20</v>
      </c>
    </row>
    <row r="1860" spans="1:9" s="93" customFormat="1" ht="12.75" customHeight="1">
      <c r="A1860" s="367">
        <v>1852</v>
      </c>
      <c r="B1860" s="512" t="s">
        <v>3282</v>
      </c>
      <c r="C1860" s="512" t="s">
        <v>4841</v>
      </c>
      <c r="D1860" s="512">
        <v>51001021891</v>
      </c>
      <c r="E1860" s="513" t="s">
        <v>2350</v>
      </c>
      <c r="F1860" s="367" t="s">
        <v>2351</v>
      </c>
      <c r="G1860" s="514">
        <v>100</v>
      </c>
      <c r="H1860" s="514">
        <v>100</v>
      </c>
      <c r="I1860" s="515">
        <v>20</v>
      </c>
    </row>
    <row r="1861" spans="1:9" s="93" customFormat="1" ht="12.75" customHeight="1">
      <c r="A1861" s="367">
        <v>1853</v>
      </c>
      <c r="B1861" s="512" t="s">
        <v>839</v>
      </c>
      <c r="C1861" s="512" t="s">
        <v>4842</v>
      </c>
      <c r="D1861" s="512">
        <v>51801031457</v>
      </c>
      <c r="E1861" s="513" t="s">
        <v>2350</v>
      </c>
      <c r="F1861" s="367" t="s">
        <v>2351</v>
      </c>
      <c r="G1861" s="514">
        <v>100</v>
      </c>
      <c r="H1861" s="514">
        <v>100</v>
      </c>
      <c r="I1861" s="515">
        <v>20</v>
      </c>
    </row>
    <row r="1862" spans="1:9" s="93" customFormat="1" ht="12.75" customHeight="1">
      <c r="A1862" s="367">
        <v>1854</v>
      </c>
      <c r="B1862" s="512" t="s">
        <v>4843</v>
      </c>
      <c r="C1862" s="512" t="s">
        <v>4844</v>
      </c>
      <c r="D1862" s="512">
        <v>51001003311</v>
      </c>
      <c r="E1862" s="513" t="s">
        <v>2350</v>
      </c>
      <c r="F1862" s="367" t="s">
        <v>2351</v>
      </c>
      <c r="G1862" s="514">
        <v>100</v>
      </c>
      <c r="H1862" s="514">
        <v>100</v>
      </c>
      <c r="I1862" s="515">
        <v>20</v>
      </c>
    </row>
    <row r="1863" spans="1:9" s="93" customFormat="1" ht="12.75" customHeight="1">
      <c r="A1863" s="367">
        <v>1855</v>
      </c>
      <c r="B1863" s="512" t="s">
        <v>4845</v>
      </c>
      <c r="C1863" s="512" t="s">
        <v>4292</v>
      </c>
      <c r="D1863" s="512">
        <v>62001039816</v>
      </c>
      <c r="E1863" s="513" t="s">
        <v>2350</v>
      </c>
      <c r="F1863" s="367" t="s">
        <v>2351</v>
      </c>
      <c r="G1863" s="514">
        <v>100</v>
      </c>
      <c r="H1863" s="514">
        <v>100</v>
      </c>
      <c r="I1863" s="515">
        <v>20</v>
      </c>
    </row>
    <row r="1864" spans="1:9" s="93" customFormat="1" ht="12.75" customHeight="1">
      <c r="A1864" s="367">
        <v>1856</v>
      </c>
      <c r="B1864" s="512" t="s">
        <v>4846</v>
      </c>
      <c r="C1864" s="512" t="s">
        <v>4319</v>
      </c>
      <c r="D1864" s="512">
        <v>51001029087</v>
      </c>
      <c r="E1864" s="513" t="s">
        <v>2350</v>
      </c>
      <c r="F1864" s="367" t="s">
        <v>2351</v>
      </c>
      <c r="G1864" s="514">
        <v>100</v>
      </c>
      <c r="H1864" s="514">
        <v>100</v>
      </c>
      <c r="I1864" s="515">
        <v>20</v>
      </c>
    </row>
    <row r="1865" spans="1:9" s="93" customFormat="1" ht="12.75" customHeight="1">
      <c r="A1865" s="367">
        <v>1857</v>
      </c>
      <c r="B1865" s="512" t="s">
        <v>3282</v>
      </c>
      <c r="C1865" s="512" t="s">
        <v>4847</v>
      </c>
      <c r="D1865" s="512">
        <v>19001038814</v>
      </c>
      <c r="E1865" s="513" t="s">
        <v>2350</v>
      </c>
      <c r="F1865" s="367" t="s">
        <v>2351</v>
      </c>
      <c r="G1865" s="514">
        <v>100</v>
      </c>
      <c r="H1865" s="514">
        <v>100</v>
      </c>
      <c r="I1865" s="515">
        <v>20</v>
      </c>
    </row>
    <row r="1866" spans="1:9" s="93" customFormat="1" ht="12.75" customHeight="1">
      <c r="A1866" s="367">
        <v>1858</v>
      </c>
      <c r="B1866" s="512" t="s">
        <v>3059</v>
      </c>
      <c r="C1866" s="512" t="s">
        <v>4420</v>
      </c>
      <c r="D1866" s="516">
        <v>51001007238</v>
      </c>
      <c r="E1866" s="513" t="s">
        <v>2350</v>
      </c>
      <c r="F1866" s="367" t="s">
        <v>2351</v>
      </c>
      <c r="G1866" s="514">
        <v>150</v>
      </c>
      <c r="H1866" s="514">
        <v>150</v>
      </c>
      <c r="I1866" s="515">
        <v>30</v>
      </c>
    </row>
    <row r="1867" spans="1:9" s="93" customFormat="1" ht="12.75" customHeight="1">
      <c r="A1867" s="367">
        <v>1859</v>
      </c>
      <c r="B1867" s="512" t="s">
        <v>4760</v>
      </c>
      <c r="C1867" s="512" t="s">
        <v>4145</v>
      </c>
      <c r="D1867" s="516">
        <v>61009029617</v>
      </c>
      <c r="E1867" s="513" t="s">
        <v>2350</v>
      </c>
      <c r="F1867" s="367" t="s">
        <v>2351</v>
      </c>
      <c r="G1867" s="514">
        <v>100</v>
      </c>
      <c r="H1867" s="514">
        <v>100</v>
      </c>
      <c r="I1867" s="515">
        <v>20</v>
      </c>
    </row>
    <row r="1868" spans="1:9" s="93" customFormat="1" ht="12.75" customHeight="1">
      <c r="A1868" s="367">
        <v>1860</v>
      </c>
      <c r="B1868" s="512" t="s">
        <v>2654</v>
      </c>
      <c r="C1868" s="512" t="s">
        <v>2567</v>
      </c>
      <c r="D1868" s="516">
        <v>61009029373</v>
      </c>
      <c r="E1868" s="513" t="s">
        <v>2350</v>
      </c>
      <c r="F1868" s="367" t="s">
        <v>2351</v>
      </c>
      <c r="G1868" s="514">
        <v>100</v>
      </c>
      <c r="H1868" s="514">
        <v>100</v>
      </c>
      <c r="I1868" s="515">
        <v>20</v>
      </c>
    </row>
    <row r="1869" spans="1:9" s="93" customFormat="1" ht="12.75" customHeight="1">
      <c r="A1869" s="367">
        <v>1861</v>
      </c>
      <c r="B1869" s="518" t="s">
        <v>874</v>
      </c>
      <c r="C1869" s="527" t="s">
        <v>3257</v>
      </c>
      <c r="D1869" s="512">
        <v>33001023152</v>
      </c>
      <c r="E1869" s="513" t="s">
        <v>2350</v>
      </c>
      <c r="F1869" s="367" t="s">
        <v>2351</v>
      </c>
      <c r="G1869" s="514">
        <v>100</v>
      </c>
      <c r="H1869" s="514">
        <v>100</v>
      </c>
      <c r="I1869" s="515">
        <v>20</v>
      </c>
    </row>
    <row r="1870" spans="1:9" s="93" customFormat="1" ht="12.75" customHeight="1">
      <c r="A1870" s="367">
        <v>1862</v>
      </c>
      <c r="B1870" s="518" t="s">
        <v>4257</v>
      </c>
      <c r="C1870" s="527" t="s">
        <v>3721</v>
      </c>
      <c r="D1870" s="512">
        <v>33001076022</v>
      </c>
      <c r="E1870" s="513" t="s">
        <v>2350</v>
      </c>
      <c r="F1870" s="367" t="s">
        <v>2351</v>
      </c>
      <c r="G1870" s="514">
        <v>100</v>
      </c>
      <c r="H1870" s="514">
        <v>100</v>
      </c>
      <c r="I1870" s="515">
        <v>20</v>
      </c>
    </row>
    <row r="1871" spans="1:9" s="93" customFormat="1" ht="12.75" customHeight="1">
      <c r="A1871" s="367">
        <v>1863</v>
      </c>
      <c r="B1871" s="518" t="s">
        <v>837</v>
      </c>
      <c r="C1871" s="527" t="s">
        <v>4848</v>
      </c>
      <c r="D1871" s="512">
        <v>33001074570</v>
      </c>
      <c r="E1871" s="513" t="s">
        <v>2350</v>
      </c>
      <c r="F1871" s="367" t="s">
        <v>2351</v>
      </c>
      <c r="G1871" s="514">
        <v>100</v>
      </c>
      <c r="H1871" s="514">
        <v>100</v>
      </c>
      <c r="I1871" s="515">
        <v>20</v>
      </c>
    </row>
    <row r="1872" spans="1:9" s="93" customFormat="1" ht="12.75" customHeight="1">
      <c r="A1872" s="367">
        <v>1864</v>
      </c>
      <c r="B1872" s="518" t="s">
        <v>2630</v>
      </c>
      <c r="C1872" s="527" t="s">
        <v>2857</v>
      </c>
      <c r="D1872" s="512">
        <v>33001065807</v>
      </c>
      <c r="E1872" s="513" t="s">
        <v>2350</v>
      </c>
      <c r="F1872" s="367" t="s">
        <v>2351</v>
      </c>
      <c r="G1872" s="514">
        <v>100</v>
      </c>
      <c r="H1872" s="514">
        <v>100</v>
      </c>
      <c r="I1872" s="515">
        <v>20</v>
      </c>
    </row>
    <row r="1873" spans="1:9" s="93" customFormat="1" ht="12.75" customHeight="1">
      <c r="A1873" s="367">
        <v>1865</v>
      </c>
      <c r="B1873" s="518" t="s">
        <v>4849</v>
      </c>
      <c r="C1873" s="527" t="s">
        <v>4850</v>
      </c>
      <c r="D1873" s="512">
        <v>37001054462</v>
      </c>
      <c r="E1873" s="513" t="s">
        <v>2350</v>
      </c>
      <c r="F1873" s="367" t="s">
        <v>2351</v>
      </c>
      <c r="G1873" s="514">
        <v>100</v>
      </c>
      <c r="H1873" s="514">
        <v>100</v>
      </c>
      <c r="I1873" s="515">
        <v>20</v>
      </c>
    </row>
    <row r="1874" spans="1:9" s="93" customFormat="1" ht="12.75" customHeight="1">
      <c r="A1874" s="367">
        <v>1866</v>
      </c>
      <c r="B1874" s="518" t="s">
        <v>3119</v>
      </c>
      <c r="C1874" s="527" t="s">
        <v>4789</v>
      </c>
      <c r="D1874" s="512">
        <v>33001014539</v>
      </c>
      <c r="E1874" s="513" t="s">
        <v>2350</v>
      </c>
      <c r="F1874" s="367" t="s">
        <v>2351</v>
      </c>
      <c r="G1874" s="514">
        <v>100</v>
      </c>
      <c r="H1874" s="514">
        <v>100</v>
      </c>
      <c r="I1874" s="515">
        <v>20</v>
      </c>
    </row>
    <row r="1875" spans="1:9" s="93" customFormat="1" ht="12.75" customHeight="1">
      <c r="A1875" s="367">
        <v>1867</v>
      </c>
      <c r="B1875" s="518" t="s">
        <v>4851</v>
      </c>
      <c r="C1875" s="527" t="s">
        <v>3540</v>
      </c>
      <c r="D1875" s="512">
        <v>33001013829</v>
      </c>
      <c r="E1875" s="513" t="s">
        <v>2350</v>
      </c>
      <c r="F1875" s="367" t="s">
        <v>2351</v>
      </c>
      <c r="G1875" s="514">
        <v>100</v>
      </c>
      <c r="H1875" s="514">
        <v>100</v>
      </c>
      <c r="I1875" s="515">
        <v>20</v>
      </c>
    </row>
    <row r="1876" spans="1:9" s="93" customFormat="1" ht="12.75" customHeight="1">
      <c r="A1876" s="367">
        <v>1868</v>
      </c>
      <c r="B1876" s="518" t="s">
        <v>4591</v>
      </c>
      <c r="C1876" s="527" t="s">
        <v>3530</v>
      </c>
      <c r="D1876" s="512">
        <v>26001005768</v>
      </c>
      <c r="E1876" s="513" t="s">
        <v>2350</v>
      </c>
      <c r="F1876" s="367" t="s">
        <v>2351</v>
      </c>
      <c r="G1876" s="514">
        <v>100</v>
      </c>
      <c r="H1876" s="514">
        <v>100</v>
      </c>
      <c r="I1876" s="515">
        <v>20</v>
      </c>
    </row>
    <row r="1877" spans="1:9" s="93" customFormat="1" ht="12.75" customHeight="1">
      <c r="A1877" s="367">
        <v>1869</v>
      </c>
      <c r="B1877" s="518" t="s">
        <v>513</v>
      </c>
      <c r="C1877" s="527" t="s">
        <v>4852</v>
      </c>
      <c r="D1877" s="512">
        <v>33001014465</v>
      </c>
      <c r="E1877" s="513" t="s">
        <v>2350</v>
      </c>
      <c r="F1877" s="367" t="s">
        <v>2351</v>
      </c>
      <c r="G1877" s="514">
        <v>100</v>
      </c>
      <c r="H1877" s="514">
        <v>100</v>
      </c>
      <c r="I1877" s="515">
        <v>20</v>
      </c>
    </row>
    <row r="1878" spans="1:9" s="93" customFormat="1" ht="12.75" customHeight="1">
      <c r="A1878" s="367">
        <v>1870</v>
      </c>
      <c r="B1878" s="518" t="s">
        <v>4251</v>
      </c>
      <c r="C1878" s="527" t="s">
        <v>4853</v>
      </c>
      <c r="D1878" s="512">
        <v>33001018797</v>
      </c>
      <c r="E1878" s="513" t="s">
        <v>2350</v>
      </c>
      <c r="F1878" s="367" t="s">
        <v>2351</v>
      </c>
      <c r="G1878" s="514">
        <v>100</v>
      </c>
      <c r="H1878" s="514">
        <v>100</v>
      </c>
      <c r="I1878" s="515">
        <v>20</v>
      </c>
    </row>
    <row r="1879" spans="1:9" s="93" customFormat="1" ht="12.75" customHeight="1">
      <c r="A1879" s="367">
        <v>1871</v>
      </c>
      <c r="B1879" s="518" t="s">
        <v>3356</v>
      </c>
      <c r="C1879" s="527" t="s">
        <v>4854</v>
      </c>
      <c r="D1879" s="512">
        <v>33550002774</v>
      </c>
      <c r="E1879" s="513" t="s">
        <v>2350</v>
      </c>
      <c r="F1879" s="367" t="s">
        <v>2351</v>
      </c>
      <c r="G1879" s="514">
        <v>100</v>
      </c>
      <c r="H1879" s="514">
        <v>100</v>
      </c>
      <c r="I1879" s="515">
        <v>20</v>
      </c>
    </row>
    <row r="1880" spans="1:9" s="93" customFormat="1" ht="12.75" customHeight="1">
      <c r="A1880" s="367">
        <v>1872</v>
      </c>
      <c r="B1880" s="518" t="s">
        <v>3343</v>
      </c>
      <c r="C1880" s="527" t="s">
        <v>4855</v>
      </c>
      <c r="D1880" s="512">
        <v>55001019996</v>
      </c>
      <c r="E1880" s="513" t="s">
        <v>2350</v>
      </c>
      <c r="F1880" s="367" t="s">
        <v>2351</v>
      </c>
      <c r="G1880" s="514">
        <v>100</v>
      </c>
      <c r="H1880" s="514">
        <v>100</v>
      </c>
      <c r="I1880" s="515">
        <v>20</v>
      </c>
    </row>
    <row r="1881" spans="1:9" s="93" customFormat="1" ht="12.75" customHeight="1">
      <c r="A1881" s="367">
        <v>1873</v>
      </c>
      <c r="B1881" s="518" t="s">
        <v>606</v>
      </c>
      <c r="C1881" s="527" t="s">
        <v>2568</v>
      </c>
      <c r="D1881" s="512">
        <v>17001026828</v>
      </c>
      <c r="E1881" s="513" t="s">
        <v>2350</v>
      </c>
      <c r="F1881" s="367" t="s">
        <v>2351</v>
      </c>
      <c r="G1881" s="514">
        <v>100</v>
      </c>
      <c r="H1881" s="514">
        <v>100</v>
      </c>
      <c r="I1881" s="515">
        <v>20</v>
      </c>
    </row>
    <row r="1882" spans="1:9" s="93" customFormat="1" ht="12.75" customHeight="1">
      <c r="A1882" s="367">
        <v>1874</v>
      </c>
      <c r="B1882" s="518" t="s">
        <v>803</v>
      </c>
      <c r="C1882" s="527" t="s">
        <v>855</v>
      </c>
      <c r="D1882" s="512">
        <v>33001064035</v>
      </c>
      <c r="E1882" s="513" t="s">
        <v>2350</v>
      </c>
      <c r="F1882" s="367" t="s">
        <v>2351</v>
      </c>
      <c r="G1882" s="514">
        <v>100</v>
      </c>
      <c r="H1882" s="514">
        <v>100</v>
      </c>
      <c r="I1882" s="515">
        <v>20</v>
      </c>
    </row>
    <row r="1883" spans="1:9" s="93" customFormat="1" ht="12.75" customHeight="1">
      <c r="A1883" s="367">
        <v>1875</v>
      </c>
      <c r="B1883" s="518" t="s">
        <v>606</v>
      </c>
      <c r="C1883" s="527" t="s">
        <v>4789</v>
      </c>
      <c r="D1883" s="512">
        <v>61004019006</v>
      </c>
      <c r="E1883" s="513" t="s">
        <v>2350</v>
      </c>
      <c r="F1883" s="367" t="s">
        <v>2351</v>
      </c>
      <c r="G1883" s="514">
        <v>100</v>
      </c>
      <c r="H1883" s="514">
        <v>100</v>
      </c>
      <c r="I1883" s="515">
        <v>20</v>
      </c>
    </row>
    <row r="1884" spans="1:9" s="93" customFormat="1" ht="12.75" customHeight="1">
      <c r="A1884" s="367">
        <v>1876</v>
      </c>
      <c r="B1884" s="518" t="s">
        <v>4856</v>
      </c>
      <c r="C1884" s="527" t="s">
        <v>2462</v>
      </c>
      <c r="D1884" s="512">
        <v>33001079793</v>
      </c>
      <c r="E1884" s="513" t="s">
        <v>2350</v>
      </c>
      <c r="F1884" s="367" t="s">
        <v>2351</v>
      </c>
      <c r="G1884" s="514">
        <v>100</v>
      </c>
      <c r="H1884" s="514">
        <v>100</v>
      </c>
      <c r="I1884" s="515">
        <v>20</v>
      </c>
    </row>
    <row r="1885" spans="1:9" s="93" customFormat="1" ht="12.75" customHeight="1">
      <c r="A1885" s="367">
        <v>1877</v>
      </c>
      <c r="B1885" s="518" t="s">
        <v>4689</v>
      </c>
      <c r="C1885" s="527" t="s">
        <v>4857</v>
      </c>
      <c r="D1885" s="512">
        <v>33001036658</v>
      </c>
      <c r="E1885" s="513" t="s">
        <v>2350</v>
      </c>
      <c r="F1885" s="367" t="s">
        <v>2351</v>
      </c>
      <c r="G1885" s="514">
        <v>100</v>
      </c>
      <c r="H1885" s="514">
        <v>100</v>
      </c>
      <c r="I1885" s="515">
        <v>20</v>
      </c>
    </row>
    <row r="1886" spans="1:9" s="93" customFormat="1" ht="12.75" customHeight="1">
      <c r="A1886" s="367">
        <v>1878</v>
      </c>
      <c r="B1886" s="518" t="s">
        <v>3972</v>
      </c>
      <c r="C1886" s="527" t="s">
        <v>4858</v>
      </c>
      <c r="D1886" s="512">
        <v>33001025353</v>
      </c>
      <c r="E1886" s="513" t="s">
        <v>2350</v>
      </c>
      <c r="F1886" s="367" t="s">
        <v>2351</v>
      </c>
      <c r="G1886" s="514">
        <v>100</v>
      </c>
      <c r="H1886" s="514">
        <v>100</v>
      </c>
      <c r="I1886" s="515">
        <v>20</v>
      </c>
    </row>
    <row r="1887" spans="1:9" s="93" customFormat="1" ht="12.75" customHeight="1">
      <c r="A1887" s="367">
        <v>1879</v>
      </c>
      <c r="B1887" s="518" t="s">
        <v>2838</v>
      </c>
      <c r="C1887" s="527" t="s">
        <v>3335</v>
      </c>
      <c r="D1887" s="512">
        <v>33001000888</v>
      </c>
      <c r="E1887" s="513" t="s">
        <v>2350</v>
      </c>
      <c r="F1887" s="367" t="s">
        <v>2351</v>
      </c>
      <c r="G1887" s="514">
        <v>100</v>
      </c>
      <c r="H1887" s="514">
        <v>100</v>
      </c>
      <c r="I1887" s="515">
        <v>20</v>
      </c>
    </row>
    <row r="1888" spans="1:9" s="93" customFormat="1" ht="12.75" customHeight="1">
      <c r="A1888" s="367">
        <v>1880</v>
      </c>
      <c r="B1888" s="518" t="s">
        <v>3694</v>
      </c>
      <c r="C1888" s="527" t="s">
        <v>3475</v>
      </c>
      <c r="D1888" s="512">
        <v>33001077190</v>
      </c>
      <c r="E1888" s="513" t="s">
        <v>2350</v>
      </c>
      <c r="F1888" s="367" t="s">
        <v>2351</v>
      </c>
      <c r="G1888" s="514">
        <v>100</v>
      </c>
      <c r="H1888" s="514">
        <v>100</v>
      </c>
      <c r="I1888" s="515">
        <v>20</v>
      </c>
    </row>
    <row r="1889" spans="1:9" s="93" customFormat="1" ht="12.75" customHeight="1">
      <c r="A1889" s="367">
        <v>1881</v>
      </c>
      <c r="B1889" s="518" t="s">
        <v>3524</v>
      </c>
      <c r="C1889" s="527" t="s">
        <v>4859</v>
      </c>
      <c r="D1889" s="512">
        <v>33001018841</v>
      </c>
      <c r="E1889" s="513" t="s">
        <v>2350</v>
      </c>
      <c r="F1889" s="367" t="s">
        <v>2351</v>
      </c>
      <c r="G1889" s="514">
        <v>100</v>
      </c>
      <c r="H1889" s="514">
        <v>100</v>
      </c>
      <c r="I1889" s="515">
        <v>20</v>
      </c>
    </row>
    <row r="1890" spans="1:9" s="93" customFormat="1" ht="12.75" customHeight="1">
      <c r="A1890" s="367">
        <v>1882</v>
      </c>
      <c r="B1890" s="518" t="s">
        <v>2405</v>
      </c>
      <c r="C1890" s="527" t="s">
        <v>2857</v>
      </c>
      <c r="D1890" s="512">
        <v>33001066716</v>
      </c>
      <c r="E1890" s="513" t="s">
        <v>2350</v>
      </c>
      <c r="F1890" s="367" t="s">
        <v>2351</v>
      </c>
      <c r="G1890" s="514">
        <v>100</v>
      </c>
      <c r="H1890" s="514">
        <v>100</v>
      </c>
      <c r="I1890" s="515">
        <v>20</v>
      </c>
    </row>
    <row r="1891" spans="1:9" s="93" customFormat="1" ht="12.75" customHeight="1">
      <c r="A1891" s="367">
        <v>1883</v>
      </c>
      <c r="B1891" s="518" t="s">
        <v>2824</v>
      </c>
      <c r="C1891" s="527" t="s">
        <v>4476</v>
      </c>
      <c r="D1891" s="512">
        <v>33001034180</v>
      </c>
      <c r="E1891" s="513" t="s">
        <v>2350</v>
      </c>
      <c r="F1891" s="367" t="s">
        <v>2351</v>
      </c>
      <c r="G1891" s="514">
        <v>100</v>
      </c>
      <c r="H1891" s="514">
        <v>100</v>
      </c>
      <c r="I1891" s="515">
        <v>20</v>
      </c>
    </row>
    <row r="1892" spans="1:9" s="93" customFormat="1" ht="12.75" customHeight="1">
      <c r="A1892" s="367">
        <v>1884</v>
      </c>
      <c r="B1892" s="518" t="s">
        <v>2481</v>
      </c>
      <c r="C1892" s="527" t="s">
        <v>4860</v>
      </c>
      <c r="D1892" s="512">
        <v>33801082654</v>
      </c>
      <c r="E1892" s="513" t="s">
        <v>2350</v>
      </c>
      <c r="F1892" s="367" t="s">
        <v>2351</v>
      </c>
      <c r="G1892" s="514">
        <v>100</v>
      </c>
      <c r="H1892" s="514">
        <v>100</v>
      </c>
      <c r="I1892" s="515">
        <v>20</v>
      </c>
    </row>
    <row r="1893" spans="1:9" s="93" customFormat="1" ht="12.75" customHeight="1">
      <c r="A1893" s="367">
        <v>1885</v>
      </c>
      <c r="B1893" s="518" t="s">
        <v>4861</v>
      </c>
      <c r="C1893" s="527" t="s">
        <v>3267</v>
      </c>
      <c r="D1893" s="512">
        <v>33001013133</v>
      </c>
      <c r="E1893" s="513" t="s">
        <v>2350</v>
      </c>
      <c r="F1893" s="367" t="s">
        <v>2351</v>
      </c>
      <c r="G1893" s="514">
        <v>100</v>
      </c>
      <c r="H1893" s="514">
        <v>100</v>
      </c>
      <c r="I1893" s="515">
        <v>20</v>
      </c>
    </row>
    <row r="1894" spans="1:9" s="93" customFormat="1" ht="12.75" customHeight="1">
      <c r="A1894" s="367">
        <v>1886</v>
      </c>
      <c r="B1894" s="518" t="s">
        <v>2589</v>
      </c>
      <c r="C1894" s="527" t="s">
        <v>4429</v>
      </c>
      <c r="D1894" s="512">
        <v>33001065583</v>
      </c>
      <c r="E1894" s="513" t="s">
        <v>2350</v>
      </c>
      <c r="F1894" s="367" t="s">
        <v>2351</v>
      </c>
      <c r="G1894" s="514">
        <v>100</v>
      </c>
      <c r="H1894" s="514">
        <v>100</v>
      </c>
      <c r="I1894" s="515">
        <v>20</v>
      </c>
    </row>
    <row r="1895" spans="1:9" s="93" customFormat="1" ht="12.75" customHeight="1">
      <c r="A1895" s="367">
        <v>1887</v>
      </c>
      <c r="B1895" s="518" t="s">
        <v>3252</v>
      </c>
      <c r="C1895" s="527" t="s">
        <v>3335</v>
      </c>
      <c r="D1895" s="512">
        <v>33001076304</v>
      </c>
      <c r="E1895" s="513" t="s">
        <v>2350</v>
      </c>
      <c r="F1895" s="367" t="s">
        <v>2351</v>
      </c>
      <c r="G1895" s="514">
        <v>100</v>
      </c>
      <c r="H1895" s="514">
        <v>100</v>
      </c>
      <c r="I1895" s="515">
        <v>20</v>
      </c>
    </row>
    <row r="1896" spans="1:9" s="93" customFormat="1" ht="12.75" customHeight="1">
      <c r="A1896" s="367">
        <v>1888</v>
      </c>
      <c r="B1896" s="518" t="s">
        <v>2876</v>
      </c>
      <c r="C1896" s="527" t="s">
        <v>4862</v>
      </c>
      <c r="D1896" s="512">
        <v>33001046911</v>
      </c>
      <c r="E1896" s="513" t="s">
        <v>2350</v>
      </c>
      <c r="F1896" s="367" t="s">
        <v>2351</v>
      </c>
      <c r="G1896" s="514">
        <v>100</v>
      </c>
      <c r="H1896" s="514">
        <v>100</v>
      </c>
      <c r="I1896" s="515">
        <v>20</v>
      </c>
    </row>
    <row r="1897" spans="1:9" s="93" customFormat="1" ht="12.75" customHeight="1">
      <c r="A1897" s="367">
        <v>1889</v>
      </c>
      <c r="B1897" s="518" t="s">
        <v>2414</v>
      </c>
      <c r="C1897" s="527" t="s">
        <v>4863</v>
      </c>
      <c r="D1897" s="512">
        <v>33001035027</v>
      </c>
      <c r="E1897" s="513" t="s">
        <v>2350</v>
      </c>
      <c r="F1897" s="367" t="s">
        <v>2351</v>
      </c>
      <c r="G1897" s="514">
        <v>100</v>
      </c>
      <c r="H1897" s="514">
        <v>100</v>
      </c>
      <c r="I1897" s="515">
        <v>20</v>
      </c>
    </row>
    <row r="1898" spans="1:9" s="93" customFormat="1" ht="12.75" customHeight="1">
      <c r="A1898" s="367">
        <v>1890</v>
      </c>
      <c r="B1898" s="518" t="s">
        <v>2392</v>
      </c>
      <c r="C1898" s="527" t="s">
        <v>3754</v>
      </c>
      <c r="D1898" s="512">
        <v>33001043026</v>
      </c>
      <c r="E1898" s="513" t="s">
        <v>2350</v>
      </c>
      <c r="F1898" s="367" t="s">
        <v>2351</v>
      </c>
      <c r="G1898" s="514">
        <v>100</v>
      </c>
      <c r="H1898" s="514">
        <v>100</v>
      </c>
      <c r="I1898" s="515">
        <v>20</v>
      </c>
    </row>
    <row r="1899" spans="1:9" s="93" customFormat="1" ht="12.75" customHeight="1">
      <c r="A1899" s="367">
        <v>1891</v>
      </c>
      <c r="B1899" s="518" t="s">
        <v>2446</v>
      </c>
      <c r="C1899" s="527" t="s">
        <v>4789</v>
      </c>
      <c r="D1899" s="512">
        <v>33001066123</v>
      </c>
      <c r="E1899" s="513" t="s">
        <v>2350</v>
      </c>
      <c r="F1899" s="367" t="s">
        <v>2351</v>
      </c>
      <c r="G1899" s="514">
        <v>100</v>
      </c>
      <c r="H1899" s="514">
        <v>100</v>
      </c>
      <c r="I1899" s="515">
        <v>20</v>
      </c>
    </row>
    <row r="1900" spans="1:9" s="93" customFormat="1" ht="12.75" customHeight="1">
      <c r="A1900" s="367">
        <v>1892</v>
      </c>
      <c r="B1900" s="518" t="s">
        <v>4849</v>
      </c>
      <c r="C1900" s="527" t="s">
        <v>4779</v>
      </c>
      <c r="D1900" s="512">
        <v>61009031706</v>
      </c>
      <c r="E1900" s="513" t="s">
        <v>2350</v>
      </c>
      <c r="F1900" s="367" t="s">
        <v>2351</v>
      </c>
      <c r="G1900" s="514">
        <v>100</v>
      </c>
      <c r="H1900" s="514">
        <v>100</v>
      </c>
      <c r="I1900" s="515">
        <v>20</v>
      </c>
    </row>
    <row r="1901" spans="1:9" s="93" customFormat="1" ht="12.75" customHeight="1">
      <c r="A1901" s="367">
        <v>1893</v>
      </c>
      <c r="B1901" s="512" t="s">
        <v>3298</v>
      </c>
      <c r="C1901" s="512" t="s">
        <v>880</v>
      </c>
      <c r="D1901" s="516">
        <v>12001002315</v>
      </c>
      <c r="E1901" s="513" t="s">
        <v>2350</v>
      </c>
      <c r="F1901" s="367" t="s">
        <v>2351</v>
      </c>
      <c r="G1901" s="514">
        <v>100</v>
      </c>
      <c r="H1901" s="514">
        <v>100</v>
      </c>
      <c r="I1901" s="515">
        <v>20</v>
      </c>
    </row>
    <row r="1902" spans="1:9" s="93" customFormat="1" ht="12.75" customHeight="1">
      <c r="A1902" s="367">
        <v>1894</v>
      </c>
      <c r="B1902" s="512" t="s">
        <v>870</v>
      </c>
      <c r="C1902" s="512" t="s">
        <v>4864</v>
      </c>
      <c r="D1902" s="516">
        <v>16001031048</v>
      </c>
      <c r="E1902" s="513" t="s">
        <v>2350</v>
      </c>
      <c r="F1902" s="367" t="s">
        <v>2351</v>
      </c>
      <c r="G1902" s="514">
        <v>100</v>
      </c>
      <c r="H1902" s="514">
        <v>100</v>
      </c>
      <c r="I1902" s="515">
        <v>20</v>
      </c>
    </row>
    <row r="1903" spans="1:9" s="93" customFormat="1" ht="12.75" customHeight="1">
      <c r="A1903" s="367">
        <v>1895</v>
      </c>
      <c r="B1903" s="512" t="s">
        <v>2405</v>
      </c>
      <c r="C1903" s="512" t="s">
        <v>2346</v>
      </c>
      <c r="D1903" s="516" t="s">
        <v>4865</v>
      </c>
      <c r="E1903" s="513" t="s">
        <v>2350</v>
      </c>
      <c r="F1903" s="367" t="s">
        <v>2351</v>
      </c>
      <c r="G1903" s="514">
        <v>100</v>
      </c>
      <c r="H1903" s="514">
        <v>100</v>
      </c>
      <c r="I1903" s="515">
        <v>20</v>
      </c>
    </row>
    <row r="1904" spans="1:9" s="93" customFormat="1" ht="12.75" customHeight="1">
      <c r="A1904" s="367">
        <v>1896</v>
      </c>
      <c r="B1904" s="512" t="s">
        <v>837</v>
      </c>
      <c r="C1904" s="512" t="s">
        <v>4866</v>
      </c>
      <c r="D1904" s="516">
        <v>42001037161</v>
      </c>
      <c r="E1904" s="513" t="s">
        <v>2350</v>
      </c>
      <c r="F1904" s="367" t="s">
        <v>2351</v>
      </c>
      <c r="G1904" s="514">
        <v>100</v>
      </c>
      <c r="H1904" s="514">
        <v>100</v>
      </c>
      <c r="I1904" s="515">
        <v>20</v>
      </c>
    </row>
    <row r="1905" spans="1:9" s="93" customFormat="1" ht="12.75" customHeight="1">
      <c r="A1905" s="367">
        <v>1897</v>
      </c>
      <c r="B1905" s="512" t="s">
        <v>513</v>
      </c>
      <c r="C1905" s="512" t="s">
        <v>4867</v>
      </c>
      <c r="D1905" s="516" t="s">
        <v>4868</v>
      </c>
      <c r="E1905" s="513" t="s">
        <v>2350</v>
      </c>
      <c r="F1905" s="367" t="s">
        <v>2351</v>
      </c>
      <c r="G1905" s="514">
        <v>100</v>
      </c>
      <c r="H1905" s="514">
        <v>100</v>
      </c>
      <c r="I1905" s="515">
        <v>20</v>
      </c>
    </row>
    <row r="1906" spans="1:9" s="93" customFormat="1" ht="12.75" customHeight="1">
      <c r="A1906" s="367">
        <v>1898</v>
      </c>
      <c r="B1906" s="512" t="s">
        <v>833</v>
      </c>
      <c r="C1906" s="512" t="s">
        <v>3909</v>
      </c>
      <c r="D1906" s="447" t="s">
        <v>4869</v>
      </c>
      <c r="E1906" s="513" t="s">
        <v>2350</v>
      </c>
      <c r="F1906" s="367" t="s">
        <v>2351</v>
      </c>
      <c r="G1906" s="514">
        <v>100</v>
      </c>
      <c r="H1906" s="514">
        <v>100</v>
      </c>
      <c r="I1906" s="515">
        <v>20</v>
      </c>
    </row>
    <row r="1907" spans="1:9" s="93" customFormat="1" ht="12.75" customHeight="1">
      <c r="A1907" s="367">
        <v>1899</v>
      </c>
      <c r="B1907" s="512" t="s">
        <v>4861</v>
      </c>
      <c r="C1907" s="512" t="s">
        <v>3672</v>
      </c>
      <c r="D1907" s="447" t="s">
        <v>4870</v>
      </c>
      <c r="E1907" s="513" t="s">
        <v>2350</v>
      </c>
      <c r="F1907" s="367" t="s">
        <v>2351</v>
      </c>
      <c r="G1907" s="514">
        <v>100</v>
      </c>
      <c r="H1907" s="514">
        <v>100</v>
      </c>
      <c r="I1907" s="515">
        <v>20</v>
      </c>
    </row>
    <row r="1908" spans="1:9" s="93" customFormat="1" ht="12.75" customHeight="1">
      <c r="A1908" s="367">
        <v>1900</v>
      </c>
      <c r="B1908" s="512" t="s">
        <v>2395</v>
      </c>
      <c r="C1908" s="512" t="s">
        <v>855</v>
      </c>
      <c r="D1908" s="447" t="s">
        <v>4871</v>
      </c>
      <c r="E1908" s="513" t="s">
        <v>2350</v>
      </c>
      <c r="F1908" s="367" t="s">
        <v>2351</v>
      </c>
      <c r="G1908" s="514">
        <v>100</v>
      </c>
      <c r="H1908" s="514">
        <v>100</v>
      </c>
      <c r="I1908" s="515">
        <v>20</v>
      </c>
    </row>
    <row r="1909" spans="1:9" s="93" customFormat="1" ht="12.75" customHeight="1">
      <c r="A1909" s="367">
        <v>1901</v>
      </c>
      <c r="B1909" s="512" t="s">
        <v>837</v>
      </c>
      <c r="C1909" s="512" t="s">
        <v>3712</v>
      </c>
      <c r="D1909" s="447" t="s">
        <v>4872</v>
      </c>
      <c r="E1909" s="513" t="s">
        <v>2350</v>
      </c>
      <c r="F1909" s="367" t="s">
        <v>2351</v>
      </c>
      <c r="G1909" s="514">
        <v>100</v>
      </c>
      <c r="H1909" s="514">
        <v>100</v>
      </c>
      <c r="I1909" s="515">
        <v>20</v>
      </c>
    </row>
    <row r="1910" spans="1:9" s="93" customFormat="1" ht="12.75" customHeight="1">
      <c r="A1910" s="367">
        <v>1902</v>
      </c>
      <c r="B1910" s="528" t="s">
        <v>3045</v>
      </c>
      <c r="C1910" s="529" t="s">
        <v>3054</v>
      </c>
      <c r="D1910" s="447">
        <v>32001023933</v>
      </c>
      <c r="E1910" s="513" t="s">
        <v>2350</v>
      </c>
      <c r="F1910" s="367" t="s">
        <v>2351</v>
      </c>
      <c r="G1910" s="514">
        <v>100</v>
      </c>
      <c r="H1910" s="514">
        <v>100</v>
      </c>
      <c r="I1910" s="515">
        <v>20</v>
      </c>
    </row>
    <row r="1911" spans="1:9" s="93" customFormat="1" ht="12.75" customHeight="1">
      <c r="A1911" s="367">
        <v>1903</v>
      </c>
      <c r="B1911" s="512" t="s">
        <v>3669</v>
      </c>
      <c r="C1911" s="512" t="s">
        <v>4873</v>
      </c>
      <c r="D1911" s="516">
        <v>13001069679</v>
      </c>
      <c r="E1911" s="513" t="s">
        <v>2350</v>
      </c>
      <c r="F1911" s="367" t="s">
        <v>2351</v>
      </c>
      <c r="G1911" s="514">
        <v>100</v>
      </c>
      <c r="H1911" s="514">
        <v>100</v>
      </c>
      <c r="I1911" s="515">
        <v>20</v>
      </c>
    </row>
    <row r="1912" spans="1:9" s="93" customFormat="1" ht="12.75" customHeight="1">
      <c r="A1912" s="367">
        <v>1904</v>
      </c>
      <c r="B1912" s="512" t="s">
        <v>2538</v>
      </c>
      <c r="C1912" s="512" t="s">
        <v>2574</v>
      </c>
      <c r="D1912" s="516">
        <v>25001038673</v>
      </c>
      <c r="E1912" s="513" t="s">
        <v>2350</v>
      </c>
      <c r="F1912" s="367" t="s">
        <v>2351</v>
      </c>
      <c r="G1912" s="514">
        <v>100</v>
      </c>
      <c r="H1912" s="514">
        <v>100</v>
      </c>
      <c r="I1912" s="515">
        <v>20</v>
      </c>
    </row>
    <row r="1913" spans="1:9" s="93" customFormat="1" ht="12.75" customHeight="1">
      <c r="A1913" s="367">
        <v>1905</v>
      </c>
      <c r="B1913" s="512" t="s">
        <v>3308</v>
      </c>
      <c r="C1913" s="512" t="s">
        <v>3341</v>
      </c>
      <c r="D1913" s="516">
        <v>11001010594</v>
      </c>
      <c r="E1913" s="513" t="s">
        <v>2350</v>
      </c>
      <c r="F1913" s="367" t="s">
        <v>2351</v>
      </c>
      <c r="G1913" s="514">
        <v>100</v>
      </c>
      <c r="H1913" s="514">
        <v>100</v>
      </c>
      <c r="I1913" s="515">
        <v>20</v>
      </c>
    </row>
    <row r="1914" spans="1:9" s="93" customFormat="1" ht="12.75" customHeight="1">
      <c r="A1914" s="367">
        <v>1906</v>
      </c>
      <c r="B1914" s="512" t="s">
        <v>2739</v>
      </c>
      <c r="C1914" s="512" t="s">
        <v>4874</v>
      </c>
      <c r="D1914" s="516">
        <v>20001009371</v>
      </c>
      <c r="E1914" s="513" t="s">
        <v>2350</v>
      </c>
      <c r="F1914" s="367" t="s">
        <v>2351</v>
      </c>
      <c r="G1914" s="514">
        <v>150</v>
      </c>
      <c r="H1914" s="514">
        <v>150</v>
      </c>
      <c r="I1914" s="515">
        <v>30</v>
      </c>
    </row>
    <row r="1915" spans="1:9" s="93" customFormat="1" ht="12.75" customHeight="1">
      <c r="A1915" s="367">
        <v>1907</v>
      </c>
      <c r="B1915" s="512" t="s">
        <v>671</v>
      </c>
      <c r="C1915" s="512" t="s">
        <v>4875</v>
      </c>
      <c r="D1915" s="516" t="s">
        <v>4876</v>
      </c>
      <c r="E1915" s="513" t="s">
        <v>2350</v>
      </c>
      <c r="F1915" s="367" t="s">
        <v>2351</v>
      </c>
      <c r="G1915" s="514">
        <v>100</v>
      </c>
      <c r="H1915" s="514">
        <v>100</v>
      </c>
      <c r="I1915" s="515">
        <v>20</v>
      </c>
    </row>
    <row r="1916" spans="1:9" s="93" customFormat="1" ht="12.75" customHeight="1">
      <c r="A1916" s="367">
        <v>1908</v>
      </c>
      <c r="B1916" s="512" t="s">
        <v>2509</v>
      </c>
      <c r="C1916" s="512" t="s">
        <v>3482</v>
      </c>
      <c r="D1916" s="516" t="s">
        <v>4877</v>
      </c>
      <c r="E1916" s="513" t="s">
        <v>2350</v>
      </c>
      <c r="F1916" s="367" t="s">
        <v>2351</v>
      </c>
      <c r="G1916" s="514">
        <v>100</v>
      </c>
      <c r="H1916" s="514">
        <v>100</v>
      </c>
      <c r="I1916" s="515">
        <v>20</v>
      </c>
    </row>
    <row r="1917" spans="1:9" s="93" customFormat="1" ht="12.75" customHeight="1">
      <c r="A1917" s="367">
        <v>1909</v>
      </c>
      <c r="B1917" s="512" t="s">
        <v>4878</v>
      </c>
      <c r="C1917" s="512" t="s">
        <v>4879</v>
      </c>
      <c r="D1917" s="516" t="s">
        <v>4880</v>
      </c>
      <c r="E1917" s="513" t="s">
        <v>2350</v>
      </c>
      <c r="F1917" s="367" t="s">
        <v>2351</v>
      </c>
      <c r="G1917" s="514">
        <v>100</v>
      </c>
      <c r="H1917" s="514">
        <v>100</v>
      </c>
      <c r="I1917" s="515">
        <v>20</v>
      </c>
    </row>
    <row r="1918" spans="1:9" s="93" customFormat="1" ht="12.75" customHeight="1">
      <c r="A1918" s="367">
        <v>1910</v>
      </c>
      <c r="B1918" s="512" t="s">
        <v>4881</v>
      </c>
      <c r="C1918" s="512" t="s">
        <v>4882</v>
      </c>
      <c r="D1918" s="516" t="s">
        <v>4883</v>
      </c>
      <c r="E1918" s="513" t="s">
        <v>2350</v>
      </c>
      <c r="F1918" s="367" t="s">
        <v>2351</v>
      </c>
      <c r="G1918" s="514">
        <v>100</v>
      </c>
      <c r="H1918" s="514">
        <v>100</v>
      </c>
      <c r="I1918" s="515">
        <v>20</v>
      </c>
    </row>
    <row r="1919" spans="1:9" s="93" customFormat="1" ht="12.75" customHeight="1">
      <c r="A1919" s="367">
        <v>1911</v>
      </c>
      <c r="B1919" s="512" t="s">
        <v>858</v>
      </c>
      <c r="C1919" s="512" t="s">
        <v>4884</v>
      </c>
      <c r="D1919" s="512">
        <v>60001128507</v>
      </c>
      <c r="E1919" s="513" t="s">
        <v>2350</v>
      </c>
      <c r="F1919" s="367" t="s">
        <v>2351</v>
      </c>
      <c r="G1919" s="514">
        <v>100</v>
      </c>
      <c r="H1919" s="514">
        <v>100</v>
      </c>
      <c r="I1919" s="515">
        <v>20</v>
      </c>
    </row>
    <row r="1920" spans="1:9" s="93" customFormat="1" ht="12.75" customHeight="1">
      <c r="A1920" s="367">
        <v>1912</v>
      </c>
      <c r="B1920" s="512" t="s">
        <v>2490</v>
      </c>
      <c r="C1920" s="512" t="s">
        <v>4885</v>
      </c>
      <c r="D1920" s="512">
        <v>60001046510</v>
      </c>
      <c r="E1920" s="513" t="s">
        <v>2350</v>
      </c>
      <c r="F1920" s="367" t="s">
        <v>2351</v>
      </c>
      <c r="G1920" s="514">
        <v>100</v>
      </c>
      <c r="H1920" s="514">
        <v>100</v>
      </c>
      <c r="I1920" s="515">
        <v>20</v>
      </c>
    </row>
    <row r="1921" spans="1:9" s="93" customFormat="1" ht="12.75" customHeight="1">
      <c r="A1921" s="367">
        <v>1913</v>
      </c>
      <c r="B1921" s="528" t="s">
        <v>3153</v>
      </c>
      <c r="C1921" s="529" t="s">
        <v>2591</v>
      </c>
      <c r="D1921" s="512">
        <v>14001005555</v>
      </c>
      <c r="E1921" s="513" t="s">
        <v>2350</v>
      </c>
      <c r="F1921" s="367" t="s">
        <v>2351</v>
      </c>
      <c r="G1921" s="514">
        <v>100</v>
      </c>
      <c r="H1921" s="514">
        <v>100</v>
      </c>
      <c r="I1921" s="515">
        <v>20</v>
      </c>
    </row>
    <row r="1922" spans="1:9" s="93" customFormat="1" ht="12.75" customHeight="1">
      <c r="A1922" s="367">
        <v>1914</v>
      </c>
      <c r="B1922" s="371" t="s">
        <v>2697</v>
      </c>
      <c r="C1922" s="371" t="s">
        <v>4886</v>
      </c>
      <c r="D1922" s="371">
        <v>59350000720</v>
      </c>
      <c r="E1922" s="513" t="s">
        <v>2350</v>
      </c>
      <c r="F1922" s="367" t="s">
        <v>2351</v>
      </c>
      <c r="G1922" s="514">
        <v>100</v>
      </c>
      <c r="H1922" s="514">
        <v>100</v>
      </c>
      <c r="I1922" s="515">
        <v>20</v>
      </c>
    </row>
    <row r="1923" spans="1:9" s="93" customFormat="1" ht="12.75" customHeight="1">
      <c r="A1923" s="367">
        <v>1915</v>
      </c>
      <c r="B1923" s="512" t="s">
        <v>513</v>
      </c>
      <c r="C1923" s="512" t="s">
        <v>4887</v>
      </c>
      <c r="D1923" s="516">
        <v>13001001051</v>
      </c>
      <c r="E1923" s="513" t="s">
        <v>2350</v>
      </c>
      <c r="F1923" s="367" t="s">
        <v>2351</v>
      </c>
      <c r="G1923" s="514">
        <v>100</v>
      </c>
      <c r="H1923" s="514">
        <v>100</v>
      </c>
      <c r="I1923" s="515">
        <v>20</v>
      </c>
    </row>
    <row r="1924" spans="1:9" s="93" customFormat="1" ht="12.75" customHeight="1">
      <c r="A1924" s="367">
        <v>1916</v>
      </c>
      <c r="B1924" s="519" t="s">
        <v>4888</v>
      </c>
      <c r="C1924" s="520" t="s">
        <v>675</v>
      </c>
      <c r="D1924" s="458" t="s">
        <v>4889</v>
      </c>
      <c r="E1924" s="513" t="s">
        <v>2350</v>
      </c>
      <c r="F1924" s="367" t="s">
        <v>2351</v>
      </c>
      <c r="G1924" s="514">
        <v>100</v>
      </c>
      <c r="H1924" s="514">
        <v>100</v>
      </c>
      <c r="I1924" s="515">
        <v>20</v>
      </c>
    </row>
    <row r="1925" spans="1:9" s="93" customFormat="1" ht="12.75" customHeight="1">
      <c r="A1925" s="367">
        <v>1917</v>
      </c>
      <c r="B1925" s="512" t="s">
        <v>513</v>
      </c>
      <c r="C1925" s="512" t="s">
        <v>4890</v>
      </c>
      <c r="D1925" s="447" t="s">
        <v>4891</v>
      </c>
      <c r="E1925" s="513" t="s">
        <v>2350</v>
      </c>
      <c r="F1925" s="367" t="s">
        <v>2351</v>
      </c>
      <c r="G1925" s="514">
        <v>100</v>
      </c>
      <c r="H1925" s="514">
        <v>100</v>
      </c>
      <c r="I1925" s="515">
        <v>20</v>
      </c>
    </row>
    <row r="1926" spans="1:9" s="93" customFormat="1" ht="12.75" customHeight="1">
      <c r="A1926" s="367">
        <v>1918</v>
      </c>
      <c r="B1926" s="512" t="s">
        <v>4892</v>
      </c>
      <c r="C1926" s="512" t="s">
        <v>4004</v>
      </c>
      <c r="D1926" s="447" t="s">
        <v>4893</v>
      </c>
      <c r="E1926" s="513" t="s">
        <v>2350</v>
      </c>
      <c r="F1926" s="367" t="s">
        <v>2351</v>
      </c>
      <c r="G1926" s="514">
        <v>100</v>
      </c>
      <c r="H1926" s="514">
        <v>100</v>
      </c>
      <c r="I1926" s="515">
        <v>20</v>
      </c>
    </row>
    <row r="1927" spans="1:9" s="93" customFormat="1" ht="12.75" customHeight="1">
      <c r="A1927" s="367">
        <v>1919</v>
      </c>
      <c r="B1927" s="371" t="s">
        <v>4529</v>
      </c>
      <c r="C1927" s="371" t="s">
        <v>4894</v>
      </c>
      <c r="D1927" s="371">
        <v>19001015985</v>
      </c>
      <c r="E1927" s="513" t="s">
        <v>2350</v>
      </c>
      <c r="F1927" s="367" t="s">
        <v>2351</v>
      </c>
      <c r="G1927" s="514">
        <v>100</v>
      </c>
      <c r="H1927" s="514">
        <v>100</v>
      </c>
      <c r="I1927" s="515">
        <v>20</v>
      </c>
    </row>
    <row r="1928" spans="1:9" s="93" customFormat="1" ht="12.75" customHeight="1">
      <c r="A1928" s="367">
        <v>1920</v>
      </c>
      <c r="B1928" s="371" t="s">
        <v>2382</v>
      </c>
      <c r="C1928" s="371" t="s">
        <v>4895</v>
      </c>
      <c r="D1928" s="380" t="s">
        <v>4896</v>
      </c>
      <c r="E1928" s="513" t="s">
        <v>2350</v>
      </c>
      <c r="F1928" s="367" t="s">
        <v>2351</v>
      </c>
      <c r="G1928" s="514">
        <v>100</v>
      </c>
      <c r="H1928" s="514">
        <v>100</v>
      </c>
      <c r="I1928" s="515">
        <v>20</v>
      </c>
    </row>
    <row r="1929" spans="1:9" s="93" customFormat="1" ht="12.75" customHeight="1">
      <c r="A1929" s="367">
        <v>1921</v>
      </c>
      <c r="B1929" s="528" t="s">
        <v>2455</v>
      </c>
      <c r="C1929" s="529" t="s">
        <v>4897</v>
      </c>
      <c r="D1929" s="512">
        <v>56001022609</v>
      </c>
      <c r="E1929" s="513" t="s">
        <v>2350</v>
      </c>
      <c r="F1929" s="367" t="s">
        <v>2351</v>
      </c>
      <c r="G1929" s="514">
        <v>100</v>
      </c>
      <c r="H1929" s="514">
        <v>100</v>
      </c>
      <c r="I1929" s="515">
        <v>20</v>
      </c>
    </row>
    <row r="1930" spans="1:9" s="93" customFormat="1" ht="12.75" customHeight="1">
      <c r="A1930" s="367">
        <v>1922</v>
      </c>
      <c r="B1930" s="528" t="s">
        <v>2446</v>
      </c>
      <c r="C1930" s="529" t="s">
        <v>4898</v>
      </c>
      <c r="D1930" s="516">
        <v>56001002315</v>
      </c>
      <c r="E1930" s="513" t="s">
        <v>2350</v>
      </c>
      <c r="F1930" s="367" t="s">
        <v>2351</v>
      </c>
      <c r="G1930" s="514">
        <v>150</v>
      </c>
      <c r="H1930" s="514">
        <v>150</v>
      </c>
      <c r="I1930" s="515">
        <v>30</v>
      </c>
    </row>
    <row r="1931" spans="1:9" s="93" customFormat="1" ht="12.75" customHeight="1">
      <c r="A1931" s="367">
        <v>1923</v>
      </c>
      <c r="B1931" s="512" t="s">
        <v>2390</v>
      </c>
      <c r="C1931" s="512" t="s">
        <v>2780</v>
      </c>
      <c r="D1931" s="516">
        <v>35001118644</v>
      </c>
      <c r="E1931" s="513" t="s">
        <v>2350</v>
      </c>
      <c r="F1931" s="367" t="s">
        <v>2351</v>
      </c>
      <c r="G1931" s="514">
        <v>100</v>
      </c>
      <c r="H1931" s="514">
        <v>100</v>
      </c>
      <c r="I1931" s="515">
        <v>20</v>
      </c>
    </row>
    <row r="1932" spans="1:9" s="93" customFormat="1" ht="12.75" customHeight="1">
      <c r="A1932" s="367">
        <v>1924</v>
      </c>
      <c r="B1932" s="512" t="s">
        <v>2526</v>
      </c>
      <c r="C1932" s="512" t="s">
        <v>2352</v>
      </c>
      <c r="D1932" s="516">
        <v>35201129134</v>
      </c>
      <c r="E1932" s="513" t="s">
        <v>2350</v>
      </c>
      <c r="F1932" s="367" t="s">
        <v>2351</v>
      </c>
      <c r="G1932" s="514">
        <v>100</v>
      </c>
      <c r="H1932" s="514">
        <v>100</v>
      </c>
      <c r="I1932" s="515">
        <v>20</v>
      </c>
    </row>
    <row r="1933" spans="1:9" s="93" customFormat="1" ht="12.75" customHeight="1">
      <c r="A1933" s="367">
        <v>1925</v>
      </c>
      <c r="B1933" s="379" t="s">
        <v>4572</v>
      </c>
      <c r="C1933" s="379" t="s">
        <v>4899</v>
      </c>
      <c r="D1933" s="379">
        <v>53001051494</v>
      </c>
      <c r="E1933" s="513" t="s">
        <v>2350</v>
      </c>
      <c r="F1933" s="367" t="s">
        <v>2351</v>
      </c>
      <c r="G1933" s="514">
        <v>100</v>
      </c>
      <c r="H1933" s="514">
        <v>100</v>
      </c>
      <c r="I1933" s="515">
        <v>20</v>
      </c>
    </row>
    <row r="1934" spans="1:9" s="93" customFormat="1" ht="12.75" customHeight="1">
      <c r="A1934" s="367">
        <v>1926</v>
      </c>
      <c r="B1934" s="512" t="s">
        <v>513</v>
      </c>
      <c r="C1934" s="512" t="s">
        <v>4219</v>
      </c>
      <c r="D1934" s="379">
        <v>29001037721</v>
      </c>
      <c r="E1934" s="513" t="s">
        <v>2350</v>
      </c>
      <c r="F1934" s="367" t="s">
        <v>2351</v>
      </c>
      <c r="G1934" s="514">
        <v>100</v>
      </c>
      <c r="H1934" s="514">
        <v>100</v>
      </c>
      <c r="I1934" s="515">
        <v>20</v>
      </c>
    </row>
    <row r="1935" spans="1:9" s="93" customFormat="1" ht="12.75" customHeight="1">
      <c r="A1935" s="367">
        <v>1927</v>
      </c>
      <c r="B1935" s="512" t="s">
        <v>2520</v>
      </c>
      <c r="C1935" s="512" t="s">
        <v>4546</v>
      </c>
      <c r="D1935" s="379">
        <v>48001013264</v>
      </c>
      <c r="E1935" s="513" t="s">
        <v>2350</v>
      </c>
      <c r="F1935" s="367" t="s">
        <v>2351</v>
      </c>
      <c r="G1935" s="514">
        <v>100</v>
      </c>
      <c r="H1935" s="514">
        <v>100</v>
      </c>
      <c r="I1935" s="515">
        <v>20</v>
      </c>
    </row>
    <row r="1936" spans="1:9" s="93" customFormat="1" ht="12.75" customHeight="1">
      <c r="A1936" s="367">
        <v>1928</v>
      </c>
      <c r="B1936" s="491" t="s">
        <v>3343</v>
      </c>
      <c r="C1936" s="491" t="s">
        <v>4900</v>
      </c>
      <c r="D1936" s="469" t="s">
        <v>4901</v>
      </c>
      <c r="E1936" s="513" t="s">
        <v>2350</v>
      </c>
      <c r="F1936" s="367" t="s">
        <v>2351</v>
      </c>
      <c r="G1936" s="514">
        <v>100</v>
      </c>
      <c r="H1936" s="514">
        <v>100</v>
      </c>
      <c r="I1936" s="515">
        <v>20</v>
      </c>
    </row>
    <row r="1937" spans="1:9" s="93" customFormat="1" ht="12.75" customHeight="1">
      <c r="A1937" s="367">
        <v>1929</v>
      </c>
      <c r="B1937" s="379" t="s">
        <v>4902</v>
      </c>
      <c r="C1937" s="379" t="s">
        <v>3532</v>
      </c>
      <c r="D1937" s="379">
        <v>61010003979</v>
      </c>
      <c r="E1937" s="513" t="s">
        <v>2350</v>
      </c>
      <c r="F1937" s="367" t="s">
        <v>2351</v>
      </c>
      <c r="G1937" s="514">
        <v>100</v>
      </c>
      <c r="H1937" s="514">
        <v>100</v>
      </c>
      <c r="I1937" s="515">
        <v>20</v>
      </c>
    </row>
    <row r="1938" spans="1:9" s="93" customFormat="1" ht="12.75" customHeight="1">
      <c r="A1938" s="367">
        <v>1930</v>
      </c>
      <c r="B1938" s="512" t="s">
        <v>3207</v>
      </c>
      <c r="C1938" s="512" t="s">
        <v>3002</v>
      </c>
      <c r="D1938" s="516">
        <v>12001092292</v>
      </c>
      <c r="E1938" s="513" t="s">
        <v>2350</v>
      </c>
      <c r="F1938" s="367" t="s">
        <v>2351</v>
      </c>
      <c r="G1938" s="514">
        <v>100</v>
      </c>
      <c r="H1938" s="514">
        <v>100</v>
      </c>
      <c r="I1938" s="515">
        <v>20</v>
      </c>
    </row>
    <row r="1939" spans="1:9" s="93" customFormat="1" ht="12.75" customHeight="1">
      <c r="A1939" s="367">
        <v>1931</v>
      </c>
      <c r="B1939" s="491" t="s">
        <v>2712</v>
      </c>
      <c r="C1939" s="491" t="s">
        <v>2703</v>
      </c>
      <c r="D1939" s="369" t="s">
        <v>4903</v>
      </c>
      <c r="E1939" s="513" t="s">
        <v>2350</v>
      </c>
      <c r="F1939" s="367" t="s">
        <v>2351</v>
      </c>
      <c r="G1939" s="514">
        <v>100</v>
      </c>
      <c r="H1939" s="514">
        <v>100</v>
      </c>
      <c r="I1939" s="515">
        <v>20</v>
      </c>
    </row>
    <row r="1940" spans="1:9" s="93" customFormat="1" ht="12.75" customHeight="1">
      <c r="A1940" s="367">
        <v>1932</v>
      </c>
      <c r="B1940" s="491" t="s">
        <v>4579</v>
      </c>
      <c r="C1940" s="491" t="s">
        <v>4904</v>
      </c>
      <c r="D1940" s="491">
        <v>61006036387</v>
      </c>
      <c r="E1940" s="513" t="s">
        <v>2350</v>
      </c>
      <c r="F1940" s="367" t="s">
        <v>2351</v>
      </c>
      <c r="G1940" s="514">
        <v>100</v>
      </c>
      <c r="H1940" s="514">
        <v>100</v>
      </c>
      <c r="I1940" s="515">
        <v>20</v>
      </c>
    </row>
    <row r="1941" spans="1:9" s="93" customFormat="1" ht="12.75" customHeight="1">
      <c r="A1941" s="367">
        <v>1933</v>
      </c>
      <c r="B1941" s="512" t="s">
        <v>4905</v>
      </c>
      <c r="C1941" s="512" t="s">
        <v>4906</v>
      </c>
      <c r="D1941" s="516" t="s">
        <v>4907</v>
      </c>
      <c r="E1941" s="513" t="s">
        <v>2350</v>
      </c>
      <c r="F1941" s="367" t="s">
        <v>2351</v>
      </c>
      <c r="G1941" s="514">
        <v>100</v>
      </c>
      <c r="H1941" s="514">
        <v>100</v>
      </c>
      <c r="I1941" s="515">
        <v>20</v>
      </c>
    </row>
    <row r="1942" spans="1:9" s="93" customFormat="1" ht="12.75" customHeight="1">
      <c r="A1942" s="367">
        <v>1934</v>
      </c>
      <c r="B1942" s="512" t="s">
        <v>3400</v>
      </c>
      <c r="C1942" s="512" t="s">
        <v>4908</v>
      </c>
      <c r="D1942" s="447" t="s">
        <v>4909</v>
      </c>
      <c r="E1942" s="513" t="s">
        <v>2350</v>
      </c>
      <c r="F1942" s="367" t="s">
        <v>2351</v>
      </c>
      <c r="G1942" s="514">
        <v>100</v>
      </c>
      <c r="H1942" s="514">
        <v>100</v>
      </c>
      <c r="I1942" s="515">
        <v>20</v>
      </c>
    </row>
    <row r="1943" spans="1:9" s="93" customFormat="1" ht="12.75" customHeight="1">
      <c r="A1943" s="367">
        <v>1935</v>
      </c>
      <c r="B1943" s="512" t="s">
        <v>676</v>
      </c>
      <c r="C1943" s="512" t="s">
        <v>4910</v>
      </c>
      <c r="D1943" s="447" t="s">
        <v>4911</v>
      </c>
      <c r="E1943" s="513" t="s">
        <v>2350</v>
      </c>
      <c r="F1943" s="367" t="s">
        <v>2351</v>
      </c>
      <c r="G1943" s="514">
        <v>100</v>
      </c>
      <c r="H1943" s="514">
        <v>100</v>
      </c>
      <c r="I1943" s="515">
        <v>20</v>
      </c>
    </row>
    <row r="1944" spans="1:9" s="93" customFormat="1" ht="12.75" customHeight="1">
      <c r="A1944" s="367">
        <v>1936</v>
      </c>
      <c r="B1944" s="379" t="s">
        <v>3374</v>
      </c>
      <c r="C1944" s="379" t="s">
        <v>2553</v>
      </c>
      <c r="D1944" s="379">
        <v>53001056546</v>
      </c>
      <c r="E1944" s="513" t="s">
        <v>2350</v>
      </c>
      <c r="F1944" s="367" t="s">
        <v>2351</v>
      </c>
      <c r="G1944" s="514">
        <v>100</v>
      </c>
      <c r="H1944" s="514">
        <v>100</v>
      </c>
      <c r="I1944" s="515">
        <v>20</v>
      </c>
    </row>
    <row r="1945" spans="1:9" s="93" customFormat="1" ht="12.75" customHeight="1">
      <c r="A1945" s="367">
        <v>1937</v>
      </c>
      <c r="B1945" s="512" t="s">
        <v>4912</v>
      </c>
      <c r="C1945" s="512" t="s">
        <v>591</v>
      </c>
      <c r="D1945" s="516">
        <v>17001024303</v>
      </c>
      <c r="E1945" s="513" t="s">
        <v>2350</v>
      </c>
      <c r="F1945" s="367" t="s">
        <v>2351</v>
      </c>
      <c r="G1945" s="514">
        <v>100</v>
      </c>
      <c r="H1945" s="514">
        <v>100</v>
      </c>
      <c r="I1945" s="515">
        <v>20</v>
      </c>
    </row>
    <row r="1946" spans="1:9" s="93" customFormat="1" ht="12.75" customHeight="1">
      <c r="A1946" s="367">
        <v>1938</v>
      </c>
      <c r="B1946" s="512" t="s">
        <v>2882</v>
      </c>
      <c r="C1946" s="512" t="s">
        <v>4913</v>
      </c>
      <c r="D1946" s="516">
        <v>58001021549</v>
      </c>
      <c r="E1946" s="513" t="s">
        <v>2350</v>
      </c>
      <c r="F1946" s="367" t="s">
        <v>2351</v>
      </c>
      <c r="G1946" s="514">
        <v>150</v>
      </c>
      <c r="H1946" s="514">
        <v>150</v>
      </c>
      <c r="I1946" s="515">
        <v>30</v>
      </c>
    </row>
    <row r="1947" spans="1:9" s="93" customFormat="1" ht="12.75" customHeight="1">
      <c r="A1947" s="367">
        <v>1939</v>
      </c>
      <c r="B1947" s="528" t="s">
        <v>4914</v>
      </c>
      <c r="C1947" s="529" t="s">
        <v>3114</v>
      </c>
      <c r="D1947" s="447">
        <v>28001008332</v>
      </c>
      <c r="E1947" s="513" t="s">
        <v>2350</v>
      </c>
      <c r="F1947" s="367" t="s">
        <v>2351</v>
      </c>
      <c r="G1947" s="514">
        <v>100</v>
      </c>
      <c r="H1947" s="514">
        <v>100</v>
      </c>
      <c r="I1947" s="515">
        <v>20</v>
      </c>
    </row>
    <row r="1948" spans="1:9" s="93" customFormat="1" ht="12.75" customHeight="1">
      <c r="A1948" s="367">
        <v>1940</v>
      </c>
      <c r="B1948" s="512" t="s">
        <v>2392</v>
      </c>
      <c r="C1948" s="512" t="s">
        <v>3078</v>
      </c>
      <c r="D1948" s="516">
        <v>40001013821</v>
      </c>
      <c r="E1948" s="513" t="s">
        <v>2350</v>
      </c>
      <c r="F1948" s="367" t="s">
        <v>2351</v>
      </c>
      <c r="G1948" s="514">
        <v>100</v>
      </c>
      <c r="H1948" s="514">
        <v>100</v>
      </c>
      <c r="I1948" s="515">
        <v>20</v>
      </c>
    </row>
    <row r="1949" spans="1:9" s="93" customFormat="1" ht="12.75" customHeight="1">
      <c r="A1949" s="367">
        <v>1941</v>
      </c>
      <c r="B1949" s="512" t="s">
        <v>4915</v>
      </c>
      <c r="C1949" s="527" t="s">
        <v>4916</v>
      </c>
      <c r="D1949" s="516">
        <v>12001095131</v>
      </c>
      <c r="E1949" s="513" t="s">
        <v>2350</v>
      </c>
      <c r="F1949" s="367" t="s">
        <v>2351</v>
      </c>
      <c r="G1949" s="514">
        <v>100</v>
      </c>
      <c r="H1949" s="514">
        <v>100</v>
      </c>
      <c r="I1949" s="515">
        <v>20</v>
      </c>
    </row>
    <row r="1950" spans="1:9" s="93" customFormat="1" ht="12.75" customHeight="1">
      <c r="A1950" s="367">
        <v>1942</v>
      </c>
      <c r="B1950" s="512" t="s">
        <v>4849</v>
      </c>
      <c r="C1950" s="527" t="s">
        <v>4917</v>
      </c>
      <c r="D1950" s="516">
        <v>22001021169</v>
      </c>
      <c r="E1950" s="513" t="s">
        <v>2350</v>
      </c>
      <c r="F1950" s="367" t="s">
        <v>2351</v>
      </c>
      <c r="G1950" s="514">
        <v>100</v>
      </c>
      <c r="H1950" s="514">
        <v>100</v>
      </c>
      <c r="I1950" s="515">
        <v>20</v>
      </c>
    </row>
    <row r="1951" spans="1:9" s="93" customFormat="1" ht="12.75" customHeight="1">
      <c r="A1951" s="367">
        <v>1943</v>
      </c>
      <c r="B1951" s="512" t="s">
        <v>587</v>
      </c>
      <c r="C1951" s="527" t="s">
        <v>3009</v>
      </c>
      <c r="D1951" s="516">
        <v>61004008414</v>
      </c>
      <c r="E1951" s="513" t="s">
        <v>2350</v>
      </c>
      <c r="F1951" s="367" t="s">
        <v>2351</v>
      </c>
      <c r="G1951" s="514">
        <v>100</v>
      </c>
      <c r="H1951" s="514">
        <v>100</v>
      </c>
      <c r="I1951" s="515">
        <v>20</v>
      </c>
    </row>
    <row r="1952" spans="1:9" s="93" customFormat="1" ht="12.75" customHeight="1">
      <c r="A1952" s="367">
        <v>1944</v>
      </c>
      <c r="B1952" s="512" t="s">
        <v>3140</v>
      </c>
      <c r="C1952" s="527" t="s">
        <v>4918</v>
      </c>
      <c r="D1952" s="516">
        <v>22001023651</v>
      </c>
      <c r="E1952" s="513" t="s">
        <v>2350</v>
      </c>
      <c r="F1952" s="367" t="s">
        <v>2351</v>
      </c>
      <c r="G1952" s="514">
        <v>100</v>
      </c>
      <c r="H1952" s="514">
        <v>100</v>
      </c>
      <c r="I1952" s="515">
        <v>20</v>
      </c>
    </row>
    <row r="1953" spans="1:9" s="93" customFormat="1" ht="12.75" customHeight="1">
      <c r="A1953" s="367">
        <v>1945</v>
      </c>
      <c r="B1953" s="512" t="s">
        <v>2699</v>
      </c>
      <c r="C1953" s="527" t="s">
        <v>4919</v>
      </c>
      <c r="D1953" s="516">
        <v>12003000226</v>
      </c>
      <c r="E1953" s="513" t="s">
        <v>2350</v>
      </c>
      <c r="F1953" s="367" t="s">
        <v>2351</v>
      </c>
      <c r="G1953" s="514">
        <v>100</v>
      </c>
      <c r="H1953" s="514">
        <v>100</v>
      </c>
      <c r="I1953" s="515">
        <v>20</v>
      </c>
    </row>
    <row r="1954" spans="1:9" s="93" customFormat="1" ht="12.75" customHeight="1">
      <c r="A1954" s="367">
        <v>1946</v>
      </c>
      <c r="B1954" s="512" t="s">
        <v>2817</v>
      </c>
      <c r="C1954" s="527" t="s">
        <v>4920</v>
      </c>
      <c r="D1954" s="516">
        <v>22001018781</v>
      </c>
      <c r="E1954" s="513" t="s">
        <v>2350</v>
      </c>
      <c r="F1954" s="367" t="s">
        <v>2351</v>
      </c>
      <c r="G1954" s="514">
        <v>100</v>
      </c>
      <c r="H1954" s="514">
        <v>100</v>
      </c>
      <c r="I1954" s="515">
        <v>20</v>
      </c>
    </row>
    <row r="1955" spans="1:9" s="93" customFormat="1" ht="12.75" customHeight="1">
      <c r="A1955" s="367">
        <v>1947</v>
      </c>
      <c r="B1955" s="512" t="s">
        <v>3266</v>
      </c>
      <c r="C1955" s="527" t="s">
        <v>2866</v>
      </c>
      <c r="D1955" s="516">
        <v>22001018681</v>
      </c>
      <c r="E1955" s="513" t="s">
        <v>2350</v>
      </c>
      <c r="F1955" s="367" t="s">
        <v>2351</v>
      </c>
      <c r="G1955" s="514">
        <v>100</v>
      </c>
      <c r="H1955" s="514">
        <v>100</v>
      </c>
      <c r="I1955" s="515">
        <v>20</v>
      </c>
    </row>
    <row r="1956" spans="1:9" s="93" customFormat="1" ht="12.75" customHeight="1">
      <c r="A1956" s="367">
        <v>1948</v>
      </c>
      <c r="B1956" s="512" t="s">
        <v>513</v>
      </c>
      <c r="C1956" s="527" t="s">
        <v>862</v>
      </c>
      <c r="D1956" s="516">
        <v>52701026716</v>
      </c>
      <c r="E1956" s="513" t="s">
        <v>2350</v>
      </c>
      <c r="F1956" s="367" t="s">
        <v>2351</v>
      </c>
      <c r="G1956" s="514">
        <v>100</v>
      </c>
      <c r="H1956" s="514">
        <v>100</v>
      </c>
      <c r="I1956" s="515">
        <v>20</v>
      </c>
    </row>
    <row r="1957" spans="1:9" s="93" customFormat="1" ht="12.75" customHeight="1">
      <c r="A1957" s="367">
        <v>1949</v>
      </c>
      <c r="B1957" s="512" t="s">
        <v>4921</v>
      </c>
      <c r="C1957" s="527" t="s">
        <v>4922</v>
      </c>
      <c r="D1957" s="516">
        <v>22001017251</v>
      </c>
      <c r="E1957" s="513" t="s">
        <v>2350</v>
      </c>
      <c r="F1957" s="367" t="s">
        <v>2351</v>
      </c>
      <c r="G1957" s="514">
        <v>100</v>
      </c>
      <c r="H1957" s="514">
        <v>100</v>
      </c>
      <c r="I1957" s="515">
        <v>20</v>
      </c>
    </row>
    <row r="1958" spans="1:9" s="93" customFormat="1" ht="12.75" customHeight="1">
      <c r="A1958" s="367">
        <v>1950</v>
      </c>
      <c r="B1958" s="512" t="s">
        <v>2520</v>
      </c>
      <c r="C1958" s="527" t="s">
        <v>4923</v>
      </c>
      <c r="D1958" s="516">
        <v>28001096230</v>
      </c>
      <c r="E1958" s="513" t="s">
        <v>2350</v>
      </c>
      <c r="F1958" s="367" t="s">
        <v>2351</v>
      </c>
      <c r="G1958" s="514">
        <v>100</v>
      </c>
      <c r="H1958" s="514">
        <v>100</v>
      </c>
      <c r="I1958" s="515">
        <v>20</v>
      </c>
    </row>
    <row r="1959" spans="1:9" s="93" customFormat="1" ht="12.75" customHeight="1">
      <c r="A1959" s="367">
        <v>1951</v>
      </c>
      <c r="B1959" s="512" t="s">
        <v>4924</v>
      </c>
      <c r="C1959" s="527" t="s">
        <v>4925</v>
      </c>
      <c r="D1959" s="516">
        <v>22001017259</v>
      </c>
      <c r="E1959" s="513" t="s">
        <v>2350</v>
      </c>
      <c r="F1959" s="367" t="s">
        <v>2351</v>
      </c>
      <c r="G1959" s="514">
        <v>100</v>
      </c>
      <c r="H1959" s="514">
        <v>100</v>
      </c>
      <c r="I1959" s="515">
        <v>20</v>
      </c>
    </row>
    <row r="1960" spans="1:9" s="93" customFormat="1" ht="12.75" customHeight="1">
      <c r="A1960" s="367">
        <v>1952</v>
      </c>
      <c r="B1960" s="512" t="s">
        <v>3315</v>
      </c>
      <c r="C1960" s="527" t="s">
        <v>2626</v>
      </c>
      <c r="D1960" s="516" t="s">
        <v>4926</v>
      </c>
      <c r="E1960" s="513" t="s">
        <v>2350</v>
      </c>
      <c r="F1960" s="367" t="s">
        <v>2351</v>
      </c>
      <c r="G1960" s="514">
        <v>100</v>
      </c>
      <c r="H1960" s="514">
        <v>100</v>
      </c>
      <c r="I1960" s="515">
        <v>20</v>
      </c>
    </row>
    <row r="1961" spans="1:9" s="93" customFormat="1" ht="12.75" customHeight="1">
      <c r="A1961" s="367">
        <v>1953</v>
      </c>
      <c r="B1961" s="512" t="s">
        <v>513</v>
      </c>
      <c r="C1961" s="527" t="s">
        <v>4359</v>
      </c>
      <c r="D1961" s="516">
        <v>22001020281</v>
      </c>
      <c r="E1961" s="513" t="s">
        <v>2350</v>
      </c>
      <c r="F1961" s="367" t="s">
        <v>2351</v>
      </c>
      <c r="G1961" s="514">
        <v>100</v>
      </c>
      <c r="H1961" s="514">
        <v>100</v>
      </c>
      <c r="I1961" s="515">
        <v>20</v>
      </c>
    </row>
    <row r="1962" spans="1:9" s="93" customFormat="1" ht="12.75" customHeight="1">
      <c r="A1962" s="367">
        <v>1954</v>
      </c>
      <c r="B1962" s="512" t="s">
        <v>4927</v>
      </c>
      <c r="C1962" s="527" t="s">
        <v>4848</v>
      </c>
      <c r="D1962" s="516">
        <v>21001041947</v>
      </c>
      <c r="E1962" s="513" t="s">
        <v>2350</v>
      </c>
      <c r="F1962" s="367" t="s">
        <v>2351</v>
      </c>
      <c r="G1962" s="514">
        <v>100</v>
      </c>
      <c r="H1962" s="514">
        <v>100</v>
      </c>
      <c r="I1962" s="515">
        <v>20</v>
      </c>
    </row>
    <row r="1963" spans="1:9" s="93" customFormat="1" ht="12.75" customHeight="1">
      <c r="A1963" s="367">
        <v>1955</v>
      </c>
      <c r="B1963" s="512" t="s">
        <v>513</v>
      </c>
      <c r="C1963" s="527" t="s">
        <v>2412</v>
      </c>
      <c r="D1963" s="516" t="s">
        <v>4928</v>
      </c>
      <c r="E1963" s="513" t="s">
        <v>2350</v>
      </c>
      <c r="F1963" s="367" t="s">
        <v>2351</v>
      </c>
      <c r="G1963" s="514">
        <v>100</v>
      </c>
      <c r="H1963" s="514">
        <v>100</v>
      </c>
      <c r="I1963" s="515">
        <v>20</v>
      </c>
    </row>
    <row r="1964" spans="1:9" s="93" customFormat="1" ht="12.75" customHeight="1">
      <c r="A1964" s="367">
        <v>1956</v>
      </c>
      <c r="B1964" s="512" t="s">
        <v>839</v>
      </c>
      <c r="C1964" s="527" t="s">
        <v>2626</v>
      </c>
      <c r="D1964" s="516" t="s">
        <v>4929</v>
      </c>
      <c r="E1964" s="513" t="s">
        <v>2350</v>
      </c>
      <c r="F1964" s="367" t="s">
        <v>2351</v>
      </c>
      <c r="G1964" s="514">
        <v>100</v>
      </c>
      <c r="H1964" s="514">
        <v>100</v>
      </c>
      <c r="I1964" s="515">
        <v>20</v>
      </c>
    </row>
    <row r="1965" spans="1:9" s="93" customFormat="1" ht="12.75" customHeight="1">
      <c r="A1965" s="367">
        <v>1957</v>
      </c>
      <c r="B1965" s="512" t="s">
        <v>3711</v>
      </c>
      <c r="C1965" s="527" t="s">
        <v>2666</v>
      </c>
      <c r="D1965" s="447">
        <v>58001012272</v>
      </c>
      <c r="E1965" s="513" t="s">
        <v>2350</v>
      </c>
      <c r="F1965" s="367" t="s">
        <v>2351</v>
      </c>
      <c r="G1965" s="514">
        <v>100</v>
      </c>
      <c r="H1965" s="514">
        <v>100</v>
      </c>
      <c r="I1965" s="515">
        <v>20</v>
      </c>
    </row>
    <row r="1966" spans="1:9" s="93" customFormat="1" ht="12.75" customHeight="1">
      <c r="A1966" s="367">
        <v>1958</v>
      </c>
      <c r="B1966" s="512" t="s">
        <v>867</v>
      </c>
      <c r="C1966" s="512" t="s">
        <v>4789</v>
      </c>
      <c r="D1966" s="516">
        <v>61009023503</v>
      </c>
      <c r="E1966" s="513" t="s">
        <v>2350</v>
      </c>
      <c r="F1966" s="367" t="s">
        <v>2351</v>
      </c>
      <c r="G1966" s="514">
        <v>100</v>
      </c>
      <c r="H1966" s="514">
        <v>100</v>
      </c>
      <c r="I1966" s="515">
        <v>20</v>
      </c>
    </row>
    <row r="1967" spans="1:9" s="93" customFormat="1" ht="12.75" customHeight="1">
      <c r="A1967" s="367">
        <v>1959</v>
      </c>
      <c r="B1967" s="512" t="s">
        <v>4930</v>
      </c>
      <c r="C1967" s="512" t="s">
        <v>4789</v>
      </c>
      <c r="D1967" s="516">
        <v>61009021693</v>
      </c>
      <c r="E1967" s="513" t="s">
        <v>2350</v>
      </c>
      <c r="F1967" s="367" t="s">
        <v>2351</v>
      </c>
      <c r="G1967" s="514">
        <v>100</v>
      </c>
      <c r="H1967" s="514">
        <v>100</v>
      </c>
      <c r="I1967" s="515">
        <v>20</v>
      </c>
    </row>
    <row r="1968" spans="1:9" s="93" customFormat="1" ht="12.75" customHeight="1">
      <c r="A1968" s="367">
        <v>1960</v>
      </c>
      <c r="B1968" s="512" t="s">
        <v>4760</v>
      </c>
      <c r="C1968" s="512" t="s">
        <v>4145</v>
      </c>
      <c r="D1968" s="516">
        <v>61009029617</v>
      </c>
      <c r="E1968" s="513" t="s">
        <v>2350</v>
      </c>
      <c r="F1968" s="367" t="s">
        <v>2351</v>
      </c>
      <c r="G1968" s="514">
        <v>100</v>
      </c>
      <c r="H1968" s="514">
        <v>100</v>
      </c>
      <c r="I1968" s="515">
        <v>20</v>
      </c>
    </row>
    <row r="1969" spans="1:9" s="93" customFormat="1" ht="12.75" customHeight="1">
      <c r="A1969" s="367">
        <v>1961</v>
      </c>
      <c r="B1969" s="512" t="s">
        <v>2654</v>
      </c>
      <c r="C1969" s="512" t="s">
        <v>2567</v>
      </c>
      <c r="D1969" s="516">
        <v>61009029373</v>
      </c>
      <c r="E1969" s="513" t="s">
        <v>2350</v>
      </c>
      <c r="F1969" s="367" t="s">
        <v>2351</v>
      </c>
      <c r="G1969" s="514">
        <v>100</v>
      </c>
      <c r="H1969" s="514">
        <v>100</v>
      </c>
      <c r="I1969" s="515">
        <v>20</v>
      </c>
    </row>
    <row r="1970" spans="1:9" s="93" customFormat="1" ht="12.75" customHeight="1">
      <c r="A1970" s="367">
        <v>1962</v>
      </c>
      <c r="B1970" s="512" t="s">
        <v>3228</v>
      </c>
      <c r="C1970" s="512" t="s">
        <v>2949</v>
      </c>
      <c r="D1970" s="512">
        <v>54001041698</v>
      </c>
      <c r="E1970" s="513" t="s">
        <v>2350</v>
      </c>
      <c r="F1970" s="367" t="s">
        <v>2351</v>
      </c>
      <c r="G1970" s="514">
        <v>100</v>
      </c>
      <c r="H1970" s="514">
        <v>100</v>
      </c>
      <c r="I1970" s="515">
        <v>20</v>
      </c>
    </row>
    <row r="1971" spans="1:9" s="93" customFormat="1" ht="12.75" customHeight="1">
      <c r="A1971" s="367">
        <v>1963</v>
      </c>
      <c r="B1971" s="512" t="s">
        <v>3441</v>
      </c>
      <c r="C1971" s="512" t="s">
        <v>4931</v>
      </c>
      <c r="D1971" s="512">
        <v>38001034394</v>
      </c>
      <c r="E1971" s="513" t="s">
        <v>2350</v>
      </c>
      <c r="F1971" s="367" t="s">
        <v>2351</v>
      </c>
      <c r="G1971" s="514">
        <v>100</v>
      </c>
      <c r="H1971" s="514">
        <v>100</v>
      </c>
      <c r="I1971" s="515">
        <v>20</v>
      </c>
    </row>
    <row r="1972" spans="1:9" s="93" customFormat="1" ht="12.75" customHeight="1">
      <c r="A1972" s="367">
        <v>1964</v>
      </c>
      <c r="B1972" s="512" t="s">
        <v>2630</v>
      </c>
      <c r="C1972" s="512" t="s">
        <v>4932</v>
      </c>
      <c r="D1972" s="512">
        <v>54001043680</v>
      </c>
      <c r="E1972" s="513" t="s">
        <v>2350</v>
      </c>
      <c r="F1972" s="367" t="s">
        <v>2351</v>
      </c>
      <c r="G1972" s="514">
        <v>100</v>
      </c>
      <c r="H1972" s="514">
        <v>100</v>
      </c>
      <c r="I1972" s="515">
        <v>20</v>
      </c>
    </row>
    <row r="1973" spans="1:9" s="93" customFormat="1" ht="12.75" customHeight="1">
      <c r="A1973" s="367">
        <v>1965</v>
      </c>
      <c r="B1973" s="512" t="s">
        <v>592</v>
      </c>
      <c r="C1973" s="512" t="s">
        <v>3090</v>
      </c>
      <c r="D1973" s="516" t="s">
        <v>4933</v>
      </c>
      <c r="E1973" s="513" t="s">
        <v>2350</v>
      </c>
      <c r="F1973" s="367" t="s">
        <v>2351</v>
      </c>
      <c r="G1973" s="514">
        <v>100</v>
      </c>
      <c r="H1973" s="514">
        <v>100</v>
      </c>
      <c r="I1973" s="515">
        <v>20</v>
      </c>
    </row>
    <row r="1974" spans="1:9" s="93" customFormat="1" ht="12.75" customHeight="1">
      <c r="A1974" s="367">
        <v>1966</v>
      </c>
      <c r="B1974" s="512" t="s">
        <v>671</v>
      </c>
      <c r="C1974" s="512" t="s">
        <v>4387</v>
      </c>
      <c r="D1974" s="512">
        <v>46001022114</v>
      </c>
      <c r="E1974" s="513" t="s">
        <v>2350</v>
      </c>
      <c r="F1974" s="367" t="s">
        <v>2351</v>
      </c>
      <c r="G1974" s="514">
        <v>100</v>
      </c>
      <c r="H1974" s="514">
        <v>100</v>
      </c>
      <c r="I1974" s="515">
        <v>20</v>
      </c>
    </row>
    <row r="1975" spans="1:9" s="93" customFormat="1" ht="12.75" customHeight="1">
      <c r="A1975" s="367">
        <v>1967</v>
      </c>
      <c r="B1975" s="518" t="s">
        <v>2636</v>
      </c>
      <c r="C1975" s="527" t="s">
        <v>4934</v>
      </c>
      <c r="D1975" s="512">
        <v>37001015600</v>
      </c>
      <c r="E1975" s="513" t="s">
        <v>2350</v>
      </c>
      <c r="F1975" s="367" t="s">
        <v>2351</v>
      </c>
      <c r="G1975" s="514">
        <v>100</v>
      </c>
      <c r="H1975" s="514">
        <v>100</v>
      </c>
      <c r="I1975" s="515">
        <v>20</v>
      </c>
    </row>
    <row r="1976" spans="1:9" s="93" customFormat="1" ht="12.75" customHeight="1">
      <c r="A1976" s="367">
        <v>1968</v>
      </c>
      <c r="B1976" s="518" t="s">
        <v>3020</v>
      </c>
      <c r="C1976" s="527" t="s">
        <v>4935</v>
      </c>
      <c r="D1976" s="512">
        <v>46001003978</v>
      </c>
      <c r="E1976" s="513" t="s">
        <v>2350</v>
      </c>
      <c r="F1976" s="367" t="s">
        <v>2351</v>
      </c>
      <c r="G1976" s="514">
        <v>100</v>
      </c>
      <c r="H1976" s="514">
        <v>100</v>
      </c>
      <c r="I1976" s="515">
        <v>20</v>
      </c>
    </row>
    <row r="1977" spans="1:9" s="93" customFormat="1" ht="12.75" customHeight="1">
      <c r="A1977" s="367">
        <v>1969</v>
      </c>
      <c r="B1977" s="518" t="s">
        <v>3976</v>
      </c>
      <c r="C1977" s="527" t="s">
        <v>3267</v>
      </c>
      <c r="D1977" s="512">
        <v>33001030741</v>
      </c>
      <c r="E1977" s="513" t="s">
        <v>2350</v>
      </c>
      <c r="F1977" s="367" t="s">
        <v>2351</v>
      </c>
      <c r="G1977" s="514">
        <v>100</v>
      </c>
      <c r="H1977" s="514">
        <v>100</v>
      </c>
      <c r="I1977" s="515">
        <v>20</v>
      </c>
    </row>
    <row r="1978" spans="1:9" s="93" customFormat="1" ht="12.75" customHeight="1">
      <c r="A1978" s="367">
        <v>1970</v>
      </c>
      <c r="B1978" s="512" t="s">
        <v>4888</v>
      </c>
      <c r="C1978" s="527" t="s">
        <v>4936</v>
      </c>
      <c r="D1978" s="516" t="s">
        <v>4937</v>
      </c>
      <c r="E1978" s="513" t="s">
        <v>2350</v>
      </c>
      <c r="F1978" s="367" t="s">
        <v>2351</v>
      </c>
      <c r="G1978" s="514">
        <v>100</v>
      </c>
      <c r="H1978" s="514">
        <v>100</v>
      </c>
      <c r="I1978" s="515">
        <v>20</v>
      </c>
    </row>
    <row r="1979" spans="1:9" s="93" customFormat="1" ht="12.75" customHeight="1">
      <c r="A1979" s="367">
        <v>1971</v>
      </c>
      <c r="B1979" s="518" t="s">
        <v>3108</v>
      </c>
      <c r="C1979" s="527" t="s">
        <v>4857</v>
      </c>
      <c r="D1979" s="518">
        <v>33001036235</v>
      </c>
      <c r="E1979" s="513" t="s">
        <v>2350</v>
      </c>
      <c r="F1979" s="367" t="s">
        <v>2351</v>
      </c>
      <c r="G1979" s="514">
        <v>100</v>
      </c>
      <c r="H1979" s="514">
        <v>100</v>
      </c>
      <c r="I1979" s="515">
        <v>20</v>
      </c>
    </row>
    <row r="1980" spans="1:9" s="93" customFormat="1" ht="12.75" customHeight="1">
      <c r="A1980" s="367">
        <v>1972</v>
      </c>
      <c r="B1980" s="518" t="s">
        <v>4938</v>
      </c>
      <c r="C1980" s="512" t="s">
        <v>4939</v>
      </c>
      <c r="D1980" s="512">
        <v>33001041787</v>
      </c>
      <c r="E1980" s="513" t="s">
        <v>2350</v>
      </c>
      <c r="F1980" s="367" t="s">
        <v>2351</v>
      </c>
      <c r="G1980" s="514">
        <v>100</v>
      </c>
      <c r="H1980" s="514">
        <v>100</v>
      </c>
      <c r="I1980" s="515">
        <v>20</v>
      </c>
    </row>
    <row r="1981" spans="1:9" s="93" customFormat="1" ht="12.75" customHeight="1">
      <c r="A1981" s="367">
        <v>1973</v>
      </c>
      <c r="B1981" s="512" t="s">
        <v>2807</v>
      </c>
      <c r="C1981" s="512" t="s">
        <v>3902</v>
      </c>
      <c r="D1981" s="447" t="s">
        <v>4940</v>
      </c>
      <c r="E1981" s="513" t="s">
        <v>2350</v>
      </c>
      <c r="F1981" s="367" t="s">
        <v>2351</v>
      </c>
      <c r="G1981" s="514">
        <v>100</v>
      </c>
      <c r="H1981" s="514">
        <v>100</v>
      </c>
      <c r="I1981" s="515">
        <v>20</v>
      </c>
    </row>
    <row r="1982" spans="1:9" s="93" customFormat="1" ht="12.75" customHeight="1">
      <c r="A1982" s="367">
        <v>1974</v>
      </c>
      <c r="B1982" s="512" t="s">
        <v>4941</v>
      </c>
      <c r="C1982" s="527" t="s">
        <v>4942</v>
      </c>
      <c r="D1982" s="516">
        <v>28001083413</v>
      </c>
      <c r="E1982" s="513" t="s">
        <v>2350</v>
      </c>
      <c r="F1982" s="367" t="s">
        <v>2351</v>
      </c>
      <c r="G1982" s="514">
        <v>100</v>
      </c>
      <c r="H1982" s="514">
        <v>100</v>
      </c>
      <c r="I1982" s="515">
        <v>20</v>
      </c>
    </row>
    <row r="1983" spans="1:9" s="93" customFormat="1" ht="12.75" customHeight="1">
      <c r="A1983" s="367">
        <v>1975</v>
      </c>
      <c r="B1983" s="512" t="s">
        <v>4943</v>
      </c>
      <c r="C1983" s="527" t="s">
        <v>2521</v>
      </c>
      <c r="D1983" s="516" t="s">
        <v>4944</v>
      </c>
      <c r="E1983" s="513" t="s">
        <v>2350</v>
      </c>
      <c r="F1983" s="367" t="s">
        <v>2351</v>
      </c>
      <c r="G1983" s="514">
        <v>100</v>
      </c>
      <c r="H1983" s="514">
        <v>100</v>
      </c>
      <c r="I1983" s="515">
        <v>20</v>
      </c>
    </row>
    <row r="1984" spans="1:9" s="93" customFormat="1" ht="12.75" customHeight="1">
      <c r="A1984" s="367">
        <v>1976</v>
      </c>
      <c r="B1984" s="512" t="s">
        <v>2697</v>
      </c>
      <c r="C1984" s="527" t="s">
        <v>4945</v>
      </c>
      <c r="D1984" s="516" t="s">
        <v>4946</v>
      </c>
      <c r="E1984" s="513" t="s">
        <v>2350</v>
      </c>
      <c r="F1984" s="367" t="s">
        <v>2351</v>
      </c>
      <c r="G1984" s="514">
        <v>100</v>
      </c>
      <c r="H1984" s="514">
        <v>100</v>
      </c>
      <c r="I1984" s="515">
        <v>20</v>
      </c>
    </row>
    <row r="1985" spans="1:9" s="93" customFormat="1" ht="12.75" customHeight="1">
      <c r="A1985" s="367">
        <v>1977</v>
      </c>
      <c r="B1985" s="512" t="s">
        <v>4947</v>
      </c>
      <c r="C1985" s="527" t="s">
        <v>4948</v>
      </c>
      <c r="D1985" s="516" t="s">
        <v>4949</v>
      </c>
      <c r="E1985" s="513" t="s">
        <v>2350</v>
      </c>
      <c r="F1985" s="367" t="s">
        <v>2351</v>
      </c>
      <c r="G1985" s="514">
        <v>100</v>
      </c>
      <c r="H1985" s="514">
        <v>100</v>
      </c>
      <c r="I1985" s="515">
        <v>20</v>
      </c>
    </row>
    <row r="1986" spans="1:9" s="93" customFormat="1" ht="12.75" customHeight="1">
      <c r="A1986" s="367">
        <v>1978</v>
      </c>
      <c r="B1986" s="512" t="s">
        <v>4950</v>
      </c>
      <c r="C1986" s="527" t="s">
        <v>4951</v>
      </c>
      <c r="D1986" s="516">
        <v>28001102516</v>
      </c>
      <c r="E1986" s="513" t="s">
        <v>2350</v>
      </c>
      <c r="F1986" s="367" t="s">
        <v>2351</v>
      </c>
      <c r="G1986" s="514">
        <v>100</v>
      </c>
      <c r="H1986" s="514">
        <v>100</v>
      </c>
      <c r="I1986" s="515">
        <v>20</v>
      </c>
    </row>
    <row r="1987" spans="1:9" s="93" customFormat="1" ht="12.75" customHeight="1">
      <c r="A1987" s="367">
        <v>1979</v>
      </c>
      <c r="B1987" s="512" t="s">
        <v>4952</v>
      </c>
      <c r="C1987" s="512" t="s">
        <v>4789</v>
      </c>
      <c r="D1987" s="516">
        <v>61009009651</v>
      </c>
      <c r="E1987" s="513" t="s">
        <v>2350</v>
      </c>
      <c r="F1987" s="367" t="s">
        <v>2351</v>
      </c>
      <c r="G1987" s="514">
        <v>100</v>
      </c>
      <c r="H1987" s="514">
        <v>100</v>
      </c>
      <c r="I1987" s="515">
        <v>20</v>
      </c>
    </row>
    <row r="1988" spans="1:9" s="93" customFormat="1" ht="12.75" customHeight="1">
      <c r="A1988" s="367">
        <v>1980</v>
      </c>
      <c r="B1988" s="512" t="s">
        <v>2654</v>
      </c>
      <c r="C1988" s="512" t="s">
        <v>681</v>
      </c>
      <c r="D1988" s="516">
        <v>37001015783</v>
      </c>
      <c r="E1988" s="513" t="s">
        <v>2350</v>
      </c>
      <c r="F1988" s="367" t="s">
        <v>2351</v>
      </c>
      <c r="G1988" s="514">
        <v>100</v>
      </c>
      <c r="H1988" s="514">
        <v>100</v>
      </c>
      <c r="I1988" s="515">
        <v>20</v>
      </c>
    </row>
    <row r="1989" spans="1:9" s="93" customFormat="1" ht="12.75" customHeight="1">
      <c r="A1989" s="367">
        <v>1981</v>
      </c>
      <c r="B1989" s="528" t="s">
        <v>3398</v>
      </c>
      <c r="C1989" s="529" t="s">
        <v>2388</v>
      </c>
      <c r="D1989" s="447" t="s">
        <v>4953</v>
      </c>
      <c r="E1989" s="513" t="s">
        <v>2350</v>
      </c>
      <c r="F1989" s="367" t="s">
        <v>2351</v>
      </c>
      <c r="G1989" s="514">
        <v>100</v>
      </c>
      <c r="H1989" s="514">
        <v>100</v>
      </c>
      <c r="I1989" s="515">
        <v>20</v>
      </c>
    </row>
    <row r="1990" spans="1:9" s="93" customFormat="1" ht="12.75" customHeight="1">
      <c r="A1990" s="367">
        <v>1982</v>
      </c>
      <c r="B1990" s="512" t="s">
        <v>4954</v>
      </c>
      <c r="C1990" s="512" t="s">
        <v>4955</v>
      </c>
      <c r="D1990" s="516">
        <v>22001016138</v>
      </c>
      <c r="E1990" s="513" t="s">
        <v>2350</v>
      </c>
      <c r="F1990" s="367" t="s">
        <v>2351</v>
      </c>
      <c r="G1990" s="514">
        <v>100</v>
      </c>
      <c r="H1990" s="514">
        <v>100</v>
      </c>
      <c r="I1990" s="515">
        <v>20</v>
      </c>
    </row>
    <row r="1991" spans="1:9" s="93" customFormat="1" ht="12.75" customHeight="1">
      <c r="A1991" s="367">
        <v>1983</v>
      </c>
      <c r="B1991" s="512" t="s">
        <v>4267</v>
      </c>
      <c r="C1991" s="512" t="s">
        <v>4956</v>
      </c>
      <c r="D1991" s="516" t="s">
        <v>4957</v>
      </c>
      <c r="E1991" s="513" t="s">
        <v>2350</v>
      </c>
      <c r="F1991" s="367" t="s">
        <v>2351</v>
      </c>
      <c r="G1991" s="514">
        <v>100</v>
      </c>
      <c r="H1991" s="514">
        <v>100</v>
      </c>
      <c r="I1991" s="515">
        <v>20</v>
      </c>
    </row>
    <row r="1992" spans="1:9" s="93" customFormat="1" ht="12.75" customHeight="1">
      <c r="A1992" s="367">
        <v>1984</v>
      </c>
      <c r="B1992" s="512" t="s">
        <v>2435</v>
      </c>
      <c r="C1992" s="512" t="s">
        <v>2491</v>
      </c>
      <c r="D1992" s="379">
        <v>29001040665</v>
      </c>
      <c r="E1992" s="513" t="s">
        <v>2350</v>
      </c>
      <c r="F1992" s="367" t="s">
        <v>2351</v>
      </c>
      <c r="G1992" s="514">
        <v>100</v>
      </c>
      <c r="H1992" s="514">
        <v>100</v>
      </c>
      <c r="I1992" s="515">
        <v>20</v>
      </c>
    </row>
    <row r="1993" spans="1:9" s="93" customFormat="1" ht="12.75" customHeight="1">
      <c r="A1993" s="367">
        <v>1985</v>
      </c>
      <c r="B1993" s="512" t="s">
        <v>4958</v>
      </c>
      <c r="C1993" s="512" t="s">
        <v>4959</v>
      </c>
      <c r="D1993" s="379">
        <v>29001006714</v>
      </c>
      <c r="E1993" s="513" t="s">
        <v>2350</v>
      </c>
      <c r="F1993" s="367" t="s">
        <v>2351</v>
      </c>
      <c r="G1993" s="514">
        <v>100</v>
      </c>
      <c r="H1993" s="514">
        <v>100</v>
      </c>
      <c r="I1993" s="515">
        <v>20</v>
      </c>
    </row>
    <row r="1994" spans="1:9" s="93" customFormat="1" ht="12.75" customHeight="1">
      <c r="A1994" s="367">
        <v>1986</v>
      </c>
      <c r="B1994" s="512" t="s">
        <v>4960</v>
      </c>
      <c r="C1994" s="512" t="s">
        <v>4646</v>
      </c>
      <c r="D1994" s="379">
        <v>29001032962</v>
      </c>
      <c r="E1994" s="513" t="s">
        <v>2350</v>
      </c>
      <c r="F1994" s="367" t="s">
        <v>2351</v>
      </c>
      <c r="G1994" s="514">
        <v>100</v>
      </c>
      <c r="H1994" s="514">
        <v>100</v>
      </c>
      <c r="I1994" s="515">
        <v>20</v>
      </c>
    </row>
    <row r="1995" spans="1:9" s="93" customFormat="1" ht="12.75" customHeight="1">
      <c r="A1995" s="367">
        <v>1987</v>
      </c>
      <c r="B1995" s="512" t="s">
        <v>4961</v>
      </c>
      <c r="C1995" s="512" t="s">
        <v>2510</v>
      </c>
      <c r="D1995" s="379">
        <v>29001007348</v>
      </c>
      <c r="E1995" s="513" t="s">
        <v>2350</v>
      </c>
      <c r="F1995" s="367" t="s">
        <v>2351</v>
      </c>
      <c r="G1995" s="514">
        <v>100</v>
      </c>
      <c r="H1995" s="514">
        <v>100</v>
      </c>
      <c r="I1995" s="515">
        <v>20</v>
      </c>
    </row>
    <row r="1996" spans="1:9" s="93" customFormat="1" ht="12.75" customHeight="1">
      <c r="A1996" s="367">
        <v>1988</v>
      </c>
      <c r="B1996" s="512" t="s">
        <v>671</v>
      </c>
      <c r="C1996" s="512" t="s">
        <v>3025</v>
      </c>
      <c r="D1996" s="516" t="s">
        <v>4962</v>
      </c>
      <c r="E1996" s="513" t="s">
        <v>2350</v>
      </c>
      <c r="F1996" s="367" t="s">
        <v>2351</v>
      </c>
      <c r="G1996" s="514">
        <v>100</v>
      </c>
      <c r="H1996" s="514">
        <v>100</v>
      </c>
      <c r="I1996" s="515">
        <v>20</v>
      </c>
    </row>
    <row r="1997" spans="1:9" s="93" customFormat="1" ht="12.75" customHeight="1">
      <c r="A1997" s="367">
        <v>1989</v>
      </c>
      <c r="B1997" s="512" t="s">
        <v>4963</v>
      </c>
      <c r="C1997" s="512" t="s">
        <v>4810</v>
      </c>
      <c r="D1997" s="516">
        <v>28001067996</v>
      </c>
      <c r="E1997" s="513" t="s">
        <v>2350</v>
      </c>
      <c r="F1997" s="367" t="s">
        <v>2351</v>
      </c>
      <c r="G1997" s="514">
        <v>100</v>
      </c>
      <c r="H1997" s="514">
        <v>100</v>
      </c>
      <c r="I1997" s="515">
        <v>20</v>
      </c>
    </row>
    <row r="1998" spans="1:9" s="93" customFormat="1" ht="12.75" customHeight="1">
      <c r="A1998" s="367">
        <v>1990</v>
      </c>
      <c r="B1998" s="528" t="s">
        <v>2714</v>
      </c>
      <c r="C1998" s="529" t="s">
        <v>2936</v>
      </c>
      <c r="D1998" s="516" t="s">
        <v>4964</v>
      </c>
      <c r="E1998" s="513" t="s">
        <v>2350</v>
      </c>
      <c r="F1998" s="367" t="s">
        <v>2351</v>
      </c>
      <c r="G1998" s="514">
        <v>100</v>
      </c>
      <c r="H1998" s="514">
        <v>100</v>
      </c>
      <c r="I1998" s="515">
        <v>20</v>
      </c>
    </row>
    <row r="1999" spans="1:9" s="93" customFormat="1" ht="12.75" customHeight="1">
      <c r="A1999" s="367">
        <v>1991</v>
      </c>
      <c r="B1999" s="512" t="s">
        <v>518</v>
      </c>
      <c r="C1999" s="512" t="s">
        <v>4965</v>
      </c>
      <c r="D1999" s="512">
        <v>46001024020</v>
      </c>
      <c r="E1999" s="513" t="s">
        <v>2350</v>
      </c>
      <c r="F1999" s="367" t="s">
        <v>2351</v>
      </c>
      <c r="G1999" s="514">
        <v>100</v>
      </c>
      <c r="H1999" s="514">
        <v>100</v>
      </c>
      <c r="I1999" s="515">
        <v>20</v>
      </c>
    </row>
    <row r="2000" spans="1:9" s="93" customFormat="1" ht="12.75" customHeight="1">
      <c r="A2000" s="367">
        <v>1992</v>
      </c>
      <c r="B2000" s="512" t="s">
        <v>879</v>
      </c>
      <c r="C2000" s="512" t="s">
        <v>3838</v>
      </c>
      <c r="D2000" s="512">
        <v>51001001933</v>
      </c>
      <c r="E2000" s="513" t="s">
        <v>2350</v>
      </c>
      <c r="F2000" s="367" t="s">
        <v>2351</v>
      </c>
      <c r="G2000" s="514">
        <v>100</v>
      </c>
      <c r="H2000" s="514">
        <v>100</v>
      </c>
      <c r="I2000" s="515">
        <v>20</v>
      </c>
    </row>
    <row r="2001" spans="1:9" s="93" customFormat="1" ht="12.75" customHeight="1">
      <c r="A2001" s="367">
        <v>1993</v>
      </c>
      <c r="B2001" s="512" t="s">
        <v>2458</v>
      </c>
      <c r="C2001" s="512" t="s">
        <v>3838</v>
      </c>
      <c r="D2001" s="512">
        <v>51001009185</v>
      </c>
      <c r="E2001" s="513" t="s">
        <v>2350</v>
      </c>
      <c r="F2001" s="367" t="s">
        <v>2351</v>
      </c>
      <c r="G2001" s="514">
        <v>100</v>
      </c>
      <c r="H2001" s="514">
        <v>100</v>
      </c>
      <c r="I2001" s="515">
        <v>20</v>
      </c>
    </row>
    <row r="2002" spans="1:9" s="93" customFormat="1" ht="12.75" customHeight="1">
      <c r="A2002" s="367">
        <v>1994</v>
      </c>
      <c r="B2002" s="512" t="s">
        <v>2791</v>
      </c>
      <c r="C2002" s="512" t="s">
        <v>3840</v>
      </c>
      <c r="D2002" s="512">
        <v>14001027098</v>
      </c>
      <c r="E2002" s="513" t="s">
        <v>2350</v>
      </c>
      <c r="F2002" s="367" t="s">
        <v>2351</v>
      </c>
      <c r="G2002" s="514">
        <v>100</v>
      </c>
      <c r="H2002" s="514">
        <v>100</v>
      </c>
      <c r="I2002" s="515">
        <v>20</v>
      </c>
    </row>
    <row r="2003" spans="1:9" s="93" customFormat="1" ht="12.75" customHeight="1">
      <c r="A2003" s="367">
        <v>1995</v>
      </c>
      <c r="B2003" s="512" t="s">
        <v>2916</v>
      </c>
      <c r="C2003" s="512" t="s">
        <v>4966</v>
      </c>
      <c r="D2003" s="516" t="s">
        <v>4967</v>
      </c>
      <c r="E2003" s="513" t="s">
        <v>2350</v>
      </c>
      <c r="F2003" s="367" t="s">
        <v>2351</v>
      </c>
      <c r="G2003" s="514">
        <v>100</v>
      </c>
      <c r="H2003" s="514">
        <v>100</v>
      </c>
      <c r="I2003" s="515">
        <v>20</v>
      </c>
    </row>
    <row r="2004" spans="1:9" s="93" customFormat="1" ht="12.75" customHeight="1">
      <c r="A2004" s="367">
        <v>1996</v>
      </c>
      <c r="B2004" s="512" t="s">
        <v>4575</v>
      </c>
      <c r="C2004" s="512" t="s">
        <v>3899</v>
      </c>
      <c r="D2004" s="516">
        <v>42001026240</v>
      </c>
      <c r="E2004" s="513" t="s">
        <v>2350</v>
      </c>
      <c r="F2004" s="367" t="s">
        <v>2351</v>
      </c>
      <c r="G2004" s="514">
        <v>100</v>
      </c>
      <c r="H2004" s="514">
        <v>100</v>
      </c>
      <c r="I2004" s="515">
        <v>20</v>
      </c>
    </row>
    <row r="2005" spans="1:9" s="93" customFormat="1" ht="12.75" customHeight="1">
      <c r="A2005" s="367">
        <v>1997</v>
      </c>
      <c r="B2005" s="491" t="s">
        <v>2723</v>
      </c>
      <c r="C2005" s="491" t="s">
        <v>4968</v>
      </c>
      <c r="D2005" s="369" t="s">
        <v>4969</v>
      </c>
      <c r="E2005" s="513" t="s">
        <v>2350</v>
      </c>
      <c r="F2005" s="367" t="s">
        <v>2351</v>
      </c>
      <c r="G2005" s="514">
        <v>100</v>
      </c>
      <c r="H2005" s="514">
        <v>100</v>
      </c>
      <c r="I2005" s="515">
        <v>20</v>
      </c>
    </row>
    <row r="2006" spans="1:9" s="93" customFormat="1" ht="12.75" customHeight="1">
      <c r="A2006" s="367">
        <v>1998</v>
      </c>
      <c r="B2006" s="512" t="s">
        <v>4970</v>
      </c>
      <c r="C2006" s="512" t="s">
        <v>4971</v>
      </c>
      <c r="D2006" s="512">
        <v>45001035360</v>
      </c>
      <c r="E2006" s="513" t="s">
        <v>2350</v>
      </c>
      <c r="F2006" s="367" t="s">
        <v>2351</v>
      </c>
      <c r="G2006" s="514">
        <v>100</v>
      </c>
      <c r="H2006" s="514">
        <v>100</v>
      </c>
      <c r="I2006" s="515">
        <v>20</v>
      </c>
    </row>
    <row r="2007" spans="1:9" s="93" customFormat="1" ht="12.75" customHeight="1">
      <c r="A2007" s="367">
        <v>1999</v>
      </c>
      <c r="B2007" s="512" t="s">
        <v>3505</v>
      </c>
      <c r="C2007" s="512" t="s">
        <v>4972</v>
      </c>
      <c r="D2007" s="512">
        <v>45001031750</v>
      </c>
      <c r="E2007" s="513" t="s">
        <v>2350</v>
      </c>
      <c r="F2007" s="367" t="s">
        <v>2351</v>
      </c>
      <c r="G2007" s="514">
        <v>100</v>
      </c>
      <c r="H2007" s="514">
        <v>100</v>
      </c>
      <c r="I2007" s="515">
        <v>20</v>
      </c>
    </row>
    <row r="2008" spans="1:9" s="93" customFormat="1" ht="12.75" customHeight="1">
      <c r="A2008" s="367">
        <v>2000</v>
      </c>
      <c r="B2008" s="512" t="s">
        <v>877</v>
      </c>
      <c r="C2008" s="512" t="s">
        <v>3671</v>
      </c>
      <c r="D2008" s="516" t="s">
        <v>4973</v>
      </c>
      <c r="E2008" s="513" t="s">
        <v>2350</v>
      </c>
      <c r="F2008" s="367" t="s">
        <v>2351</v>
      </c>
      <c r="G2008" s="514">
        <v>100</v>
      </c>
      <c r="H2008" s="514">
        <v>100</v>
      </c>
      <c r="I2008" s="515">
        <v>20</v>
      </c>
    </row>
    <row r="2009" spans="1:9" s="93" customFormat="1" ht="12.75" customHeight="1">
      <c r="A2009" s="367">
        <v>2001</v>
      </c>
      <c r="B2009" s="512" t="s">
        <v>4023</v>
      </c>
      <c r="C2009" s="512" t="s">
        <v>3663</v>
      </c>
      <c r="D2009" s="516" t="s">
        <v>4974</v>
      </c>
      <c r="E2009" s="513" t="s">
        <v>2350</v>
      </c>
      <c r="F2009" s="367" t="s">
        <v>2351</v>
      </c>
      <c r="G2009" s="514">
        <v>100</v>
      </c>
      <c r="H2009" s="514">
        <v>100</v>
      </c>
      <c r="I2009" s="515">
        <v>20</v>
      </c>
    </row>
    <row r="2010" spans="1:9" s="93" customFormat="1" ht="12.75" customHeight="1">
      <c r="A2010" s="367">
        <v>2002</v>
      </c>
      <c r="B2010" s="512" t="s">
        <v>4975</v>
      </c>
      <c r="C2010" s="512" t="s">
        <v>4976</v>
      </c>
      <c r="D2010" s="512">
        <v>48001024969</v>
      </c>
      <c r="E2010" s="513" t="s">
        <v>2350</v>
      </c>
      <c r="F2010" s="367" t="s">
        <v>2351</v>
      </c>
      <c r="G2010" s="514">
        <v>100</v>
      </c>
      <c r="H2010" s="514">
        <v>100</v>
      </c>
      <c r="I2010" s="515">
        <v>20</v>
      </c>
    </row>
    <row r="2011" spans="1:9" s="93" customFormat="1" ht="12.75" customHeight="1">
      <c r="A2011" s="367">
        <v>2003</v>
      </c>
      <c r="B2011" s="512" t="s">
        <v>2976</v>
      </c>
      <c r="C2011" s="512" t="s">
        <v>2942</v>
      </c>
      <c r="D2011" s="512">
        <v>48001024815</v>
      </c>
      <c r="E2011" s="513" t="s">
        <v>2350</v>
      </c>
      <c r="F2011" s="367" t="s">
        <v>2351</v>
      </c>
      <c r="G2011" s="514">
        <v>100</v>
      </c>
      <c r="H2011" s="514">
        <v>100</v>
      </c>
      <c r="I2011" s="515">
        <v>20</v>
      </c>
    </row>
    <row r="2012" spans="1:9" s="93" customFormat="1" ht="12.75" customHeight="1">
      <c r="A2012" s="367">
        <v>2004</v>
      </c>
      <c r="B2012" s="512" t="s">
        <v>2517</v>
      </c>
      <c r="C2012" s="512" t="s">
        <v>2904</v>
      </c>
      <c r="D2012" s="512">
        <v>48001026569</v>
      </c>
      <c r="E2012" s="513" t="s">
        <v>2350</v>
      </c>
      <c r="F2012" s="367" t="s">
        <v>2351</v>
      </c>
      <c r="G2012" s="514">
        <v>100</v>
      </c>
      <c r="H2012" s="514">
        <v>100</v>
      </c>
      <c r="I2012" s="515">
        <v>20</v>
      </c>
    </row>
    <row r="2013" spans="1:9" s="93" customFormat="1" ht="12.75" customHeight="1">
      <c r="A2013" s="367">
        <v>2005</v>
      </c>
      <c r="B2013" s="379" t="s">
        <v>3463</v>
      </c>
      <c r="C2013" s="379" t="s">
        <v>4977</v>
      </c>
      <c r="D2013" s="379">
        <v>60001134130</v>
      </c>
      <c r="E2013" s="513" t="s">
        <v>2350</v>
      </c>
      <c r="F2013" s="367" t="s">
        <v>2351</v>
      </c>
      <c r="G2013" s="514">
        <v>100</v>
      </c>
      <c r="H2013" s="514">
        <v>100</v>
      </c>
      <c r="I2013" s="515">
        <v>20</v>
      </c>
    </row>
    <row r="2014" spans="1:9" s="93" customFormat="1" ht="12.75" customHeight="1">
      <c r="A2014" s="367">
        <v>2006</v>
      </c>
      <c r="B2014" s="379" t="s">
        <v>3119</v>
      </c>
      <c r="C2014" s="379" t="s">
        <v>4978</v>
      </c>
      <c r="D2014" s="379">
        <v>53001008670</v>
      </c>
      <c r="E2014" s="513" t="s">
        <v>2350</v>
      </c>
      <c r="F2014" s="367" t="s">
        <v>2351</v>
      </c>
      <c r="G2014" s="514">
        <v>100</v>
      </c>
      <c r="H2014" s="514">
        <v>100</v>
      </c>
      <c r="I2014" s="515">
        <v>20</v>
      </c>
    </row>
    <row r="2015" spans="1:9" s="93" customFormat="1" ht="12.75" customHeight="1">
      <c r="A2015" s="367">
        <v>2007</v>
      </c>
      <c r="B2015" s="379" t="s">
        <v>3488</v>
      </c>
      <c r="C2015" s="379" t="s">
        <v>3729</v>
      </c>
      <c r="D2015" s="379">
        <v>53801063359</v>
      </c>
      <c r="E2015" s="513" t="s">
        <v>2350</v>
      </c>
      <c r="F2015" s="367" t="s">
        <v>2351</v>
      </c>
      <c r="G2015" s="514">
        <v>100</v>
      </c>
      <c r="H2015" s="514">
        <v>100</v>
      </c>
      <c r="I2015" s="515">
        <v>20</v>
      </c>
    </row>
    <row r="2016" spans="1:9" s="93" customFormat="1" ht="12.75" customHeight="1">
      <c r="A2016" s="367">
        <v>2008</v>
      </c>
      <c r="B2016" s="379" t="s">
        <v>2630</v>
      </c>
      <c r="C2016" s="379" t="s">
        <v>4979</v>
      </c>
      <c r="D2016" s="379">
        <v>53001003485</v>
      </c>
      <c r="E2016" s="513" t="s">
        <v>2350</v>
      </c>
      <c r="F2016" s="367" t="s">
        <v>2351</v>
      </c>
      <c r="G2016" s="514">
        <v>100</v>
      </c>
      <c r="H2016" s="514">
        <v>100</v>
      </c>
      <c r="I2016" s="515">
        <v>20</v>
      </c>
    </row>
    <row r="2017" spans="1:9" s="93" customFormat="1" ht="12.75" customHeight="1">
      <c r="A2017" s="367">
        <v>2009</v>
      </c>
      <c r="B2017" s="529" t="s">
        <v>2469</v>
      </c>
      <c r="C2017" s="512" t="s">
        <v>2600</v>
      </c>
      <c r="D2017" s="447">
        <v>58001022390</v>
      </c>
      <c r="E2017" s="513" t="s">
        <v>2350</v>
      </c>
      <c r="F2017" s="367" t="s">
        <v>2351</v>
      </c>
      <c r="G2017" s="514">
        <v>100</v>
      </c>
      <c r="H2017" s="514">
        <v>100</v>
      </c>
      <c r="I2017" s="515">
        <v>20</v>
      </c>
    </row>
    <row r="2018" spans="1:9" s="93" customFormat="1" ht="12.75" customHeight="1">
      <c r="A2018" s="367">
        <v>2010</v>
      </c>
      <c r="B2018" s="512" t="s">
        <v>2390</v>
      </c>
      <c r="C2018" s="512" t="s">
        <v>4980</v>
      </c>
      <c r="D2018" s="516">
        <v>11001030336</v>
      </c>
      <c r="E2018" s="513" t="s">
        <v>2350</v>
      </c>
      <c r="F2018" s="367" t="s">
        <v>2351</v>
      </c>
      <c r="G2018" s="514">
        <v>100</v>
      </c>
      <c r="H2018" s="514">
        <v>100</v>
      </c>
      <c r="I2018" s="515">
        <v>20</v>
      </c>
    </row>
    <row r="2019" spans="1:9" s="93" customFormat="1" ht="12.75" customHeight="1">
      <c r="A2019" s="367">
        <v>2011</v>
      </c>
      <c r="B2019" s="381" t="s">
        <v>858</v>
      </c>
      <c r="C2019" s="527" t="s">
        <v>4981</v>
      </c>
      <c r="D2019" s="469" t="s">
        <v>1698</v>
      </c>
      <c r="E2019" s="513" t="s">
        <v>2350</v>
      </c>
      <c r="F2019" s="367" t="s">
        <v>2351</v>
      </c>
      <c r="G2019" s="514">
        <v>100</v>
      </c>
      <c r="H2019" s="514">
        <v>100</v>
      </c>
      <c r="I2019" s="515">
        <v>20</v>
      </c>
    </row>
    <row r="2020" spans="1:9" s="93" customFormat="1" ht="12.75" customHeight="1">
      <c r="A2020" s="367">
        <v>2012</v>
      </c>
      <c r="B2020" s="530" t="s">
        <v>4982</v>
      </c>
      <c r="C2020" s="527" t="s">
        <v>3027</v>
      </c>
      <c r="D2020" s="469" t="s">
        <v>4983</v>
      </c>
      <c r="E2020" s="513" t="s">
        <v>2350</v>
      </c>
      <c r="F2020" s="367" t="s">
        <v>2351</v>
      </c>
      <c r="G2020" s="514">
        <v>100</v>
      </c>
      <c r="H2020" s="514">
        <v>100</v>
      </c>
      <c r="I2020" s="515">
        <v>20</v>
      </c>
    </row>
    <row r="2021" spans="1:9" s="93" customFormat="1" ht="12.75" customHeight="1">
      <c r="A2021" s="367">
        <v>2013</v>
      </c>
      <c r="B2021" s="381" t="s">
        <v>4984</v>
      </c>
      <c r="C2021" s="527" t="s">
        <v>4985</v>
      </c>
      <c r="D2021" s="469" t="s">
        <v>4986</v>
      </c>
      <c r="E2021" s="513" t="s">
        <v>2350</v>
      </c>
      <c r="F2021" s="367" t="s">
        <v>2351</v>
      </c>
      <c r="G2021" s="514">
        <v>100</v>
      </c>
      <c r="H2021" s="514">
        <v>100</v>
      </c>
      <c r="I2021" s="515">
        <v>20</v>
      </c>
    </row>
    <row r="2022" spans="1:9" s="93" customFormat="1" ht="12.75" customHeight="1">
      <c r="A2022" s="367">
        <v>2014</v>
      </c>
      <c r="B2022" s="381" t="s">
        <v>513</v>
      </c>
      <c r="C2022" s="527" t="s">
        <v>2605</v>
      </c>
      <c r="D2022" s="469" t="s">
        <v>4987</v>
      </c>
      <c r="E2022" s="513" t="s">
        <v>2350</v>
      </c>
      <c r="F2022" s="367" t="s">
        <v>2351</v>
      </c>
      <c r="G2022" s="514">
        <v>100</v>
      </c>
      <c r="H2022" s="514">
        <v>100</v>
      </c>
      <c r="I2022" s="515">
        <v>20</v>
      </c>
    </row>
    <row r="2023" spans="1:9" s="93" customFormat="1" ht="12.75" customHeight="1">
      <c r="A2023" s="367">
        <v>2015</v>
      </c>
      <c r="B2023" s="381" t="s">
        <v>4988</v>
      </c>
      <c r="C2023" s="527" t="s">
        <v>4810</v>
      </c>
      <c r="D2023" s="469" t="s">
        <v>4989</v>
      </c>
      <c r="E2023" s="513" t="s">
        <v>2350</v>
      </c>
      <c r="F2023" s="367" t="s">
        <v>2351</v>
      </c>
      <c r="G2023" s="514">
        <v>100</v>
      </c>
      <c r="H2023" s="514">
        <v>100</v>
      </c>
      <c r="I2023" s="515">
        <v>20</v>
      </c>
    </row>
    <row r="2024" spans="1:9" s="93" customFormat="1" ht="12.75" customHeight="1">
      <c r="A2024" s="367">
        <v>2016</v>
      </c>
      <c r="B2024" s="518" t="s">
        <v>2714</v>
      </c>
      <c r="C2024" s="527" t="s">
        <v>4990</v>
      </c>
      <c r="D2024" s="518">
        <v>47001031975</v>
      </c>
      <c r="E2024" s="513" t="s">
        <v>2350</v>
      </c>
      <c r="F2024" s="367" t="s">
        <v>2351</v>
      </c>
      <c r="G2024" s="514">
        <v>100</v>
      </c>
      <c r="H2024" s="514">
        <v>100</v>
      </c>
      <c r="I2024" s="515">
        <v>20</v>
      </c>
    </row>
    <row r="2025" spans="1:9" s="93" customFormat="1" ht="12.75" customHeight="1">
      <c r="A2025" s="367">
        <v>2017</v>
      </c>
      <c r="B2025" s="518" t="s">
        <v>3726</v>
      </c>
      <c r="C2025" s="527" t="s">
        <v>4991</v>
      </c>
      <c r="D2025" s="518">
        <v>47001031590</v>
      </c>
      <c r="E2025" s="513" t="s">
        <v>2350</v>
      </c>
      <c r="F2025" s="367" t="s">
        <v>2351</v>
      </c>
      <c r="G2025" s="514">
        <v>100</v>
      </c>
      <c r="H2025" s="514">
        <v>100</v>
      </c>
      <c r="I2025" s="515">
        <v>20</v>
      </c>
    </row>
    <row r="2026" spans="1:9" s="93" customFormat="1" ht="12.75" customHeight="1">
      <c r="A2026" s="367">
        <v>2018</v>
      </c>
      <c r="B2026" s="518" t="s">
        <v>679</v>
      </c>
      <c r="C2026" s="527" t="s">
        <v>3749</v>
      </c>
      <c r="D2026" s="447" t="s">
        <v>4992</v>
      </c>
      <c r="E2026" s="513" t="s">
        <v>2350</v>
      </c>
      <c r="F2026" s="367" t="s">
        <v>2351</v>
      </c>
      <c r="G2026" s="514">
        <v>100</v>
      </c>
      <c r="H2026" s="514">
        <v>100</v>
      </c>
      <c r="I2026" s="515">
        <v>20</v>
      </c>
    </row>
    <row r="2027" spans="1:9" s="93" customFormat="1" ht="12.75" customHeight="1">
      <c r="A2027" s="367">
        <v>2019</v>
      </c>
      <c r="B2027" s="518" t="s">
        <v>2924</v>
      </c>
      <c r="C2027" s="527" t="s">
        <v>2349</v>
      </c>
      <c r="D2027" s="518">
        <v>43001031661</v>
      </c>
      <c r="E2027" s="513" t="s">
        <v>2350</v>
      </c>
      <c r="F2027" s="367" t="s">
        <v>2351</v>
      </c>
      <c r="G2027" s="514">
        <v>100</v>
      </c>
      <c r="H2027" s="514">
        <v>100</v>
      </c>
      <c r="I2027" s="515">
        <v>20</v>
      </c>
    </row>
    <row r="2028" spans="1:9" s="93" customFormat="1" ht="12.75" customHeight="1">
      <c r="A2028" s="367">
        <v>2020</v>
      </c>
      <c r="B2028" s="518" t="s">
        <v>2490</v>
      </c>
      <c r="C2028" s="527" t="s">
        <v>4993</v>
      </c>
      <c r="D2028" s="518">
        <v>47001012861</v>
      </c>
      <c r="E2028" s="513" t="s">
        <v>2350</v>
      </c>
      <c r="F2028" s="367" t="s">
        <v>2351</v>
      </c>
      <c r="G2028" s="514">
        <v>100</v>
      </c>
      <c r="H2028" s="514">
        <v>100</v>
      </c>
      <c r="I2028" s="515">
        <v>20</v>
      </c>
    </row>
    <row r="2029" spans="1:9" s="93" customFormat="1" ht="12.75" customHeight="1">
      <c r="A2029" s="367">
        <v>2021</v>
      </c>
      <c r="B2029" s="518" t="s">
        <v>2882</v>
      </c>
      <c r="C2029" s="527" t="s">
        <v>4994</v>
      </c>
      <c r="D2029" s="447" t="s">
        <v>4995</v>
      </c>
      <c r="E2029" s="513" t="s">
        <v>2350</v>
      </c>
      <c r="F2029" s="367" t="s">
        <v>2351</v>
      </c>
      <c r="G2029" s="514">
        <v>100</v>
      </c>
      <c r="H2029" s="514">
        <v>100</v>
      </c>
      <c r="I2029" s="515">
        <v>20</v>
      </c>
    </row>
    <row r="2030" spans="1:9" s="93" customFormat="1" ht="12.75" customHeight="1">
      <c r="A2030" s="367">
        <v>2022</v>
      </c>
      <c r="B2030" s="518" t="s">
        <v>2390</v>
      </c>
      <c r="C2030" s="527" t="s">
        <v>2820</v>
      </c>
      <c r="D2030" s="518">
        <v>11001031548</v>
      </c>
      <c r="E2030" s="513" t="s">
        <v>2350</v>
      </c>
      <c r="F2030" s="367" t="s">
        <v>2351</v>
      </c>
      <c r="G2030" s="514">
        <v>100</v>
      </c>
      <c r="H2030" s="514">
        <v>100</v>
      </c>
      <c r="I2030" s="515">
        <v>20</v>
      </c>
    </row>
    <row r="2031" spans="1:9" s="93" customFormat="1" ht="12.75" customHeight="1">
      <c r="A2031" s="367">
        <v>2023</v>
      </c>
      <c r="B2031" s="518" t="s">
        <v>839</v>
      </c>
      <c r="C2031" s="527" t="s">
        <v>4996</v>
      </c>
      <c r="D2031" s="447" t="s">
        <v>4997</v>
      </c>
      <c r="E2031" s="513" t="s">
        <v>2350</v>
      </c>
      <c r="F2031" s="367" t="s">
        <v>2351</v>
      </c>
      <c r="G2031" s="514">
        <v>100</v>
      </c>
      <c r="H2031" s="514">
        <v>100</v>
      </c>
      <c r="I2031" s="515">
        <v>20</v>
      </c>
    </row>
    <row r="2032" spans="1:9" s="93" customFormat="1" ht="12.75" customHeight="1">
      <c r="A2032" s="367">
        <v>2024</v>
      </c>
      <c r="B2032" s="518" t="s">
        <v>600</v>
      </c>
      <c r="C2032" s="527" t="s">
        <v>3371</v>
      </c>
      <c r="D2032" s="447" t="s">
        <v>4998</v>
      </c>
      <c r="E2032" s="513" t="s">
        <v>2350</v>
      </c>
      <c r="F2032" s="367" t="s">
        <v>2351</v>
      </c>
      <c r="G2032" s="514">
        <v>100</v>
      </c>
      <c r="H2032" s="514">
        <v>100</v>
      </c>
      <c r="I2032" s="515">
        <v>20</v>
      </c>
    </row>
    <row r="2033" spans="1:9" s="93" customFormat="1" ht="12.75" customHeight="1">
      <c r="A2033" s="367">
        <v>2025</v>
      </c>
      <c r="B2033" s="518" t="s">
        <v>4999</v>
      </c>
      <c r="C2033" s="527" t="s">
        <v>5000</v>
      </c>
      <c r="D2033" s="518">
        <v>47401046868</v>
      </c>
      <c r="E2033" s="513" t="s">
        <v>2350</v>
      </c>
      <c r="F2033" s="367" t="s">
        <v>2351</v>
      </c>
      <c r="G2033" s="514">
        <v>100</v>
      </c>
      <c r="H2033" s="514">
        <v>100</v>
      </c>
      <c r="I2033" s="515">
        <v>20</v>
      </c>
    </row>
    <row r="2034" spans="1:9" s="93" customFormat="1" ht="12.75" customHeight="1">
      <c r="A2034" s="367">
        <v>2026</v>
      </c>
      <c r="B2034" s="518" t="s">
        <v>676</v>
      </c>
      <c r="C2034" s="527" t="s">
        <v>2356</v>
      </c>
      <c r="D2034" s="518">
        <v>47001042883</v>
      </c>
      <c r="E2034" s="513" t="s">
        <v>2350</v>
      </c>
      <c r="F2034" s="367" t="s">
        <v>2351</v>
      </c>
      <c r="G2034" s="514">
        <v>100</v>
      </c>
      <c r="H2034" s="514">
        <v>100</v>
      </c>
      <c r="I2034" s="515">
        <v>20</v>
      </c>
    </row>
    <row r="2035" spans="1:9" s="93" customFormat="1" ht="12.75" customHeight="1">
      <c r="A2035" s="367">
        <v>2027</v>
      </c>
      <c r="B2035" s="518" t="s">
        <v>3607</v>
      </c>
      <c r="C2035" s="527" t="s">
        <v>5001</v>
      </c>
      <c r="D2035" s="518">
        <v>47001030711</v>
      </c>
      <c r="E2035" s="513" t="s">
        <v>2350</v>
      </c>
      <c r="F2035" s="367" t="s">
        <v>2351</v>
      </c>
      <c r="G2035" s="514">
        <v>100</v>
      </c>
      <c r="H2035" s="514">
        <v>100</v>
      </c>
      <c r="I2035" s="515">
        <v>20</v>
      </c>
    </row>
    <row r="2036" spans="1:9" s="93" customFormat="1" ht="12.75" customHeight="1">
      <c r="A2036" s="367">
        <v>2028</v>
      </c>
      <c r="B2036" s="518" t="s">
        <v>587</v>
      </c>
      <c r="C2036" s="527" t="s">
        <v>5002</v>
      </c>
      <c r="D2036" s="380" t="s">
        <v>5003</v>
      </c>
      <c r="E2036" s="513" t="s">
        <v>2350</v>
      </c>
      <c r="F2036" s="367" t="s">
        <v>2351</v>
      </c>
      <c r="G2036" s="514">
        <v>100</v>
      </c>
      <c r="H2036" s="514">
        <v>100</v>
      </c>
      <c r="I2036" s="515">
        <v>20</v>
      </c>
    </row>
    <row r="2037" spans="1:9" s="93" customFormat="1" ht="12.75" customHeight="1">
      <c r="A2037" s="367">
        <v>2029</v>
      </c>
      <c r="B2037" s="518" t="s">
        <v>606</v>
      </c>
      <c r="C2037" s="527" t="s">
        <v>5004</v>
      </c>
      <c r="D2037" s="380" t="s">
        <v>5005</v>
      </c>
      <c r="E2037" s="513" t="s">
        <v>2350</v>
      </c>
      <c r="F2037" s="367" t="s">
        <v>2351</v>
      </c>
      <c r="G2037" s="514">
        <v>100</v>
      </c>
      <c r="H2037" s="514">
        <v>100</v>
      </c>
      <c r="I2037" s="515">
        <v>20</v>
      </c>
    </row>
    <row r="2038" spans="1:9" s="93" customFormat="1" ht="12.75" customHeight="1">
      <c r="A2038" s="367">
        <v>2030</v>
      </c>
      <c r="B2038" s="518" t="s">
        <v>2348</v>
      </c>
      <c r="C2038" s="527" t="s">
        <v>5006</v>
      </c>
      <c r="D2038" s="380" t="s">
        <v>5007</v>
      </c>
      <c r="E2038" s="513" t="s">
        <v>2350</v>
      </c>
      <c r="F2038" s="367" t="s">
        <v>2351</v>
      </c>
      <c r="G2038" s="514">
        <v>100</v>
      </c>
      <c r="H2038" s="514">
        <v>100</v>
      </c>
      <c r="I2038" s="515">
        <v>20</v>
      </c>
    </row>
    <row r="2039" spans="1:9" s="93" customFormat="1" ht="12.75" customHeight="1">
      <c r="A2039" s="367">
        <v>2031</v>
      </c>
      <c r="B2039" s="518" t="s">
        <v>3857</v>
      </c>
      <c r="C2039" s="527" t="s">
        <v>4423</v>
      </c>
      <c r="D2039" s="380" t="s">
        <v>5008</v>
      </c>
      <c r="E2039" s="513" t="s">
        <v>2350</v>
      </c>
      <c r="F2039" s="367" t="s">
        <v>2351</v>
      </c>
      <c r="G2039" s="514">
        <v>100</v>
      </c>
      <c r="H2039" s="514">
        <v>100</v>
      </c>
      <c r="I2039" s="515">
        <v>20</v>
      </c>
    </row>
    <row r="2040" spans="1:9" s="93" customFormat="1" ht="12.75" customHeight="1">
      <c r="A2040" s="367">
        <v>2032</v>
      </c>
      <c r="B2040" s="518" t="s">
        <v>3857</v>
      </c>
      <c r="C2040" s="527" t="s">
        <v>4657</v>
      </c>
      <c r="D2040" s="380">
        <v>62001015584</v>
      </c>
      <c r="E2040" s="513" t="s">
        <v>2350</v>
      </c>
      <c r="F2040" s="367" t="s">
        <v>2351</v>
      </c>
      <c r="G2040" s="514">
        <v>100</v>
      </c>
      <c r="H2040" s="514">
        <v>100</v>
      </c>
      <c r="I2040" s="515">
        <v>20</v>
      </c>
    </row>
    <row r="2041" spans="1:9" s="93" customFormat="1" ht="12.75" customHeight="1">
      <c r="A2041" s="367">
        <v>2033</v>
      </c>
      <c r="B2041" s="518" t="s">
        <v>2464</v>
      </c>
      <c r="C2041" s="527" t="s">
        <v>2904</v>
      </c>
      <c r="D2041" s="380" t="s">
        <v>5009</v>
      </c>
      <c r="E2041" s="513" t="s">
        <v>2350</v>
      </c>
      <c r="F2041" s="367" t="s">
        <v>2351</v>
      </c>
      <c r="G2041" s="514">
        <v>100</v>
      </c>
      <c r="H2041" s="514">
        <v>100</v>
      </c>
      <c r="I2041" s="515">
        <v>20</v>
      </c>
    </row>
    <row r="2042" spans="1:9" s="93" customFormat="1" ht="12.75" customHeight="1">
      <c r="A2042" s="367">
        <v>2034</v>
      </c>
      <c r="B2042" s="518" t="s">
        <v>2604</v>
      </c>
      <c r="C2042" s="527" t="s">
        <v>5010</v>
      </c>
      <c r="D2042" s="380">
        <v>62001031903</v>
      </c>
      <c r="E2042" s="513" t="s">
        <v>2350</v>
      </c>
      <c r="F2042" s="367" t="s">
        <v>2351</v>
      </c>
      <c r="G2042" s="514">
        <v>100</v>
      </c>
      <c r="H2042" s="514">
        <v>100</v>
      </c>
      <c r="I2042" s="515">
        <v>20</v>
      </c>
    </row>
    <row r="2043" spans="1:9" s="93" customFormat="1" ht="12.75" customHeight="1">
      <c r="A2043" s="367">
        <v>2035</v>
      </c>
      <c r="B2043" s="518" t="s">
        <v>3972</v>
      </c>
      <c r="C2043" s="527" t="s">
        <v>2686</v>
      </c>
      <c r="D2043" s="380">
        <v>62005017410</v>
      </c>
      <c r="E2043" s="513" t="s">
        <v>2350</v>
      </c>
      <c r="F2043" s="367" t="s">
        <v>2351</v>
      </c>
      <c r="G2043" s="514">
        <v>100</v>
      </c>
      <c r="H2043" s="514">
        <v>100</v>
      </c>
      <c r="I2043" s="515">
        <v>20</v>
      </c>
    </row>
    <row r="2044" spans="1:9" s="93" customFormat="1" ht="12.75" customHeight="1">
      <c r="A2044" s="367">
        <v>2036</v>
      </c>
      <c r="B2044" s="518" t="s">
        <v>4304</v>
      </c>
      <c r="C2044" s="527" t="s">
        <v>5011</v>
      </c>
      <c r="D2044" s="380">
        <v>62009001543</v>
      </c>
      <c r="E2044" s="513" t="s">
        <v>2350</v>
      </c>
      <c r="F2044" s="367" t="s">
        <v>2351</v>
      </c>
      <c r="G2044" s="514">
        <v>100</v>
      </c>
      <c r="H2044" s="514">
        <v>100</v>
      </c>
      <c r="I2044" s="515">
        <v>20</v>
      </c>
    </row>
    <row r="2045" spans="1:9" s="93" customFormat="1" ht="12.75" customHeight="1">
      <c r="A2045" s="367">
        <v>2037</v>
      </c>
      <c r="B2045" s="518" t="s">
        <v>4970</v>
      </c>
      <c r="C2045" s="527" t="s">
        <v>5012</v>
      </c>
      <c r="D2045" s="380" t="s">
        <v>5013</v>
      </c>
      <c r="E2045" s="513" t="s">
        <v>2350</v>
      </c>
      <c r="F2045" s="367" t="s">
        <v>2351</v>
      </c>
      <c r="G2045" s="514">
        <v>100</v>
      </c>
      <c r="H2045" s="514">
        <v>100</v>
      </c>
      <c r="I2045" s="515">
        <v>20</v>
      </c>
    </row>
    <row r="2046" spans="1:9" s="93" customFormat="1" ht="12.75" customHeight="1">
      <c r="A2046" s="367">
        <v>2038</v>
      </c>
      <c r="B2046" s="518" t="s">
        <v>843</v>
      </c>
      <c r="C2046" s="527" t="s">
        <v>5014</v>
      </c>
      <c r="D2046" s="380" t="s">
        <v>5015</v>
      </c>
      <c r="E2046" s="513" t="s">
        <v>2350</v>
      </c>
      <c r="F2046" s="367" t="s">
        <v>2351</v>
      </c>
      <c r="G2046" s="514">
        <v>100</v>
      </c>
      <c r="H2046" s="514">
        <v>100</v>
      </c>
      <c r="I2046" s="515">
        <v>20</v>
      </c>
    </row>
    <row r="2047" spans="1:9" s="93" customFormat="1" ht="12.75" customHeight="1">
      <c r="A2047" s="367">
        <v>2039</v>
      </c>
      <c r="B2047" s="518" t="s">
        <v>2414</v>
      </c>
      <c r="C2047" s="527" t="s">
        <v>2454</v>
      </c>
      <c r="D2047" s="380">
        <v>59004005590</v>
      </c>
      <c r="E2047" s="513" t="s">
        <v>2350</v>
      </c>
      <c r="F2047" s="367" t="s">
        <v>2351</v>
      </c>
      <c r="G2047" s="514">
        <v>100</v>
      </c>
      <c r="H2047" s="514">
        <v>100</v>
      </c>
      <c r="I2047" s="515">
        <v>20</v>
      </c>
    </row>
    <row r="2048" spans="1:9" s="93" customFormat="1" ht="12.75" customHeight="1">
      <c r="A2048" s="367">
        <v>2040</v>
      </c>
      <c r="B2048" s="518" t="s">
        <v>5016</v>
      </c>
      <c r="C2048" s="527" t="s">
        <v>3731</v>
      </c>
      <c r="D2048" s="380" t="s">
        <v>5017</v>
      </c>
      <c r="E2048" s="513" t="s">
        <v>2350</v>
      </c>
      <c r="F2048" s="367" t="s">
        <v>2351</v>
      </c>
      <c r="G2048" s="514">
        <v>100</v>
      </c>
      <c r="H2048" s="514">
        <v>100</v>
      </c>
      <c r="I2048" s="515">
        <v>20</v>
      </c>
    </row>
    <row r="2049" spans="1:9" s="93" customFormat="1" ht="12.75" customHeight="1">
      <c r="A2049" s="367">
        <v>2041</v>
      </c>
      <c r="B2049" s="518" t="s">
        <v>4579</v>
      </c>
      <c r="C2049" s="527" t="s">
        <v>4810</v>
      </c>
      <c r="D2049" s="380" t="s">
        <v>5018</v>
      </c>
      <c r="E2049" s="513" t="s">
        <v>2350</v>
      </c>
      <c r="F2049" s="367" t="s">
        <v>2351</v>
      </c>
      <c r="G2049" s="514">
        <v>100</v>
      </c>
      <c r="H2049" s="514">
        <v>100</v>
      </c>
      <c r="I2049" s="515">
        <v>20</v>
      </c>
    </row>
    <row r="2050" spans="1:9" s="93" customFormat="1" ht="12.75" customHeight="1">
      <c r="A2050" s="367">
        <v>2042</v>
      </c>
      <c r="B2050" s="518" t="s">
        <v>2766</v>
      </c>
      <c r="C2050" s="527" t="s">
        <v>5019</v>
      </c>
      <c r="D2050" s="380" t="s">
        <v>5020</v>
      </c>
      <c r="E2050" s="513" t="s">
        <v>2350</v>
      </c>
      <c r="F2050" s="367" t="s">
        <v>2351</v>
      </c>
      <c r="G2050" s="514">
        <v>100</v>
      </c>
      <c r="H2050" s="514">
        <v>100</v>
      </c>
      <c r="I2050" s="515">
        <v>20</v>
      </c>
    </row>
    <row r="2051" spans="1:9" s="93" customFormat="1" ht="12.75" customHeight="1">
      <c r="A2051" s="367">
        <v>2043</v>
      </c>
      <c r="B2051" s="518" t="s">
        <v>4798</v>
      </c>
      <c r="C2051" s="527" t="s">
        <v>4540</v>
      </c>
      <c r="D2051" s="380" t="s">
        <v>5021</v>
      </c>
      <c r="E2051" s="513" t="s">
        <v>2350</v>
      </c>
      <c r="F2051" s="367" t="s">
        <v>2351</v>
      </c>
      <c r="G2051" s="514">
        <v>100</v>
      </c>
      <c r="H2051" s="514">
        <v>100</v>
      </c>
      <c r="I2051" s="515">
        <v>20</v>
      </c>
    </row>
    <row r="2052" spans="1:9" s="93" customFormat="1" ht="12.75" customHeight="1">
      <c r="A2052" s="367">
        <v>2044</v>
      </c>
      <c r="B2052" s="518" t="s">
        <v>600</v>
      </c>
      <c r="C2052" s="527" t="s">
        <v>5022</v>
      </c>
      <c r="D2052" s="380" t="s">
        <v>5023</v>
      </c>
      <c r="E2052" s="513" t="s">
        <v>2350</v>
      </c>
      <c r="F2052" s="367" t="s">
        <v>2351</v>
      </c>
      <c r="G2052" s="514">
        <v>100</v>
      </c>
      <c r="H2052" s="514">
        <v>100</v>
      </c>
      <c r="I2052" s="515">
        <v>20</v>
      </c>
    </row>
    <row r="2053" spans="1:9" s="93" customFormat="1" ht="12.75" customHeight="1">
      <c r="A2053" s="367">
        <v>2045</v>
      </c>
      <c r="B2053" s="518" t="s">
        <v>606</v>
      </c>
      <c r="C2053" s="527" t="s">
        <v>5024</v>
      </c>
      <c r="D2053" s="380" t="s">
        <v>5025</v>
      </c>
      <c r="E2053" s="513" t="s">
        <v>2350</v>
      </c>
      <c r="F2053" s="367" t="s">
        <v>2351</v>
      </c>
      <c r="G2053" s="514">
        <v>100</v>
      </c>
      <c r="H2053" s="514">
        <v>100</v>
      </c>
      <c r="I2053" s="515">
        <v>20</v>
      </c>
    </row>
    <row r="2054" spans="1:9" s="93" customFormat="1" ht="12.75" customHeight="1">
      <c r="A2054" s="367">
        <v>2046</v>
      </c>
      <c r="B2054" s="518" t="s">
        <v>5026</v>
      </c>
      <c r="C2054" s="527" t="s">
        <v>5027</v>
      </c>
      <c r="D2054" s="380" t="s">
        <v>5028</v>
      </c>
      <c r="E2054" s="513" t="s">
        <v>2350</v>
      </c>
      <c r="F2054" s="367" t="s">
        <v>2351</v>
      </c>
      <c r="G2054" s="514">
        <v>100</v>
      </c>
      <c r="H2054" s="514">
        <v>100</v>
      </c>
      <c r="I2054" s="515">
        <v>20</v>
      </c>
    </row>
    <row r="2055" spans="1:9" s="93" customFormat="1" ht="12.75" customHeight="1">
      <c r="A2055" s="367">
        <v>2047</v>
      </c>
      <c r="B2055" s="518" t="s">
        <v>843</v>
      </c>
      <c r="C2055" s="527" t="s">
        <v>5029</v>
      </c>
      <c r="D2055" s="380" t="s">
        <v>5030</v>
      </c>
      <c r="E2055" s="513" t="s">
        <v>2350</v>
      </c>
      <c r="F2055" s="367" t="s">
        <v>2351</v>
      </c>
      <c r="G2055" s="514">
        <v>100</v>
      </c>
      <c r="H2055" s="514">
        <v>100</v>
      </c>
      <c r="I2055" s="515">
        <v>20</v>
      </c>
    </row>
    <row r="2056" spans="1:9" s="93" customFormat="1" ht="12.75" customHeight="1">
      <c r="A2056" s="367">
        <v>2048</v>
      </c>
      <c r="B2056" s="518" t="s">
        <v>2414</v>
      </c>
      <c r="C2056" s="527" t="s">
        <v>5031</v>
      </c>
      <c r="D2056" s="380">
        <v>62001012489</v>
      </c>
      <c r="E2056" s="513" t="s">
        <v>2350</v>
      </c>
      <c r="F2056" s="367" t="s">
        <v>2351</v>
      </c>
      <c r="G2056" s="514">
        <v>100</v>
      </c>
      <c r="H2056" s="514">
        <v>100</v>
      </c>
      <c r="I2056" s="515">
        <v>20</v>
      </c>
    </row>
    <row r="2057" spans="1:9" s="93" customFormat="1" ht="12.75" customHeight="1">
      <c r="A2057" s="367">
        <v>2049</v>
      </c>
      <c r="B2057" s="518" t="s">
        <v>5032</v>
      </c>
      <c r="C2057" s="527" t="s">
        <v>5033</v>
      </c>
      <c r="D2057" s="380" t="s">
        <v>5034</v>
      </c>
      <c r="E2057" s="513" t="s">
        <v>2350</v>
      </c>
      <c r="F2057" s="367" t="s">
        <v>2351</v>
      </c>
      <c r="G2057" s="514">
        <v>100</v>
      </c>
      <c r="H2057" s="514">
        <v>100</v>
      </c>
      <c r="I2057" s="515">
        <v>20</v>
      </c>
    </row>
    <row r="2058" spans="1:9" s="93" customFormat="1" ht="12.75" customHeight="1">
      <c r="A2058" s="367">
        <v>2050</v>
      </c>
      <c r="B2058" s="518" t="s">
        <v>3932</v>
      </c>
      <c r="C2058" s="527" t="s">
        <v>842</v>
      </c>
      <c r="D2058" s="380" t="s">
        <v>5035</v>
      </c>
      <c r="E2058" s="513" t="s">
        <v>2350</v>
      </c>
      <c r="F2058" s="367" t="s">
        <v>2351</v>
      </c>
      <c r="G2058" s="514">
        <v>100</v>
      </c>
      <c r="H2058" s="514">
        <v>100</v>
      </c>
      <c r="I2058" s="515">
        <v>20</v>
      </c>
    </row>
    <row r="2059" spans="1:9" s="93" customFormat="1" ht="12.75" customHeight="1">
      <c r="A2059" s="367">
        <v>2051</v>
      </c>
      <c r="B2059" s="518" t="s">
        <v>3259</v>
      </c>
      <c r="C2059" s="527" t="s">
        <v>2702</v>
      </c>
      <c r="D2059" s="380">
        <v>62002000344</v>
      </c>
      <c r="E2059" s="513" t="s">
        <v>2350</v>
      </c>
      <c r="F2059" s="367" t="s">
        <v>2351</v>
      </c>
      <c r="G2059" s="514">
        <v>100</v>
      </c>
      <c r="H2059" s="514">
        <v>100</v>
      </c>
      <c r="I2059" s="515">
        <v>20</v>
      </c>
    </row>
    <row r="2060" spans="1:9" s="93" customFormat="1" ht="12.75" customHeight="1">
      <c r="A2060" s="367">
        <v>2052</v>
      </c>
      <c r="B2060" s="518" t="s">
        <v>5036</v>
      </c>
      <c r="C2060" s="527" t="s">
        <v>5037</v>
      </c>
      <c r="D2060" s="380" t="s">
        <v>5038</v>
      </c>
      <c r="E2060" s="513" t="s">
        <v>2350</v>
      </c>
      <c r="F2060" s="367" t="s">
        <v>2351</v>
      </c>
      <c r="G2060" s="514">
        <v>100</v>
      </c>
      <c r="H2060" s="514">
        <v>100</v>
      </c>
      <c r="I2060" s="515">
        <v>20</v>
      </c>
    </row>
    <row r="2061" spans="1:9" s="93" customFormat="1" ht="12.75" customHeight="1">
      <c r="A2061" s="367">
        <v>2053</v>
      </c>
      <c r="B2061" s="518" t="s">
        <v>5039</v>
      </c>
      <c r="C2061" s="527" t="s">
        <v>5040</v>
      </c>
      <c r="D2061" s="380" t="s">
        <v>5041</v>
      </c>
      <c r="E2061" s="513" t="s">
        <v>2350</v>
      </c>
      <c r="F2061" s="367" t="s">
        <v>2351</v>
      </c>
      <c r="G2061" s="514">
        <v>100</v>
      </c>
      <c r="H2061" s="514">
        <v>100</v>
      </c>
      <c r="I2061" s="515">
        <v>20</v>
      </c>
    </row>
    <row r="2062" spans="1:9" s="93" customFormat="1" ht="12.75" customHeight="1">
      <c r="A2062" s="367">
        <v>2054</v>
      </c>
      <c r="B2062" s="518" t="s">
        <v>2566</v>
      </c>
      <c r="C2062" s="527" t="s">
        <v>3540</v>
      </c>
      <c r="D2062" s="518">
        <v>61010013352</v>
      </c>
      <c r="E2062" s="513" t="s">
        <v>2350</v>
      </c>
      <c r="F2062" s="367" t="s">
        <v>2351</v>
      </c>
      <c r="G2062" s="514">
        <v>100</v>
      </c>
      <c r="H2062" s="514">
        <v>100</v>
      </c>
      <c r="I2062" s="515">
        <v>20</v>
      </c>
    </row>
    <row r="2063" spans="1:9" s="93" customFormat="1" ht="12.75" customHeight="1">
      <c r="A2063" s="367">
        <v>2055</v>
      </c>
      <c r="B2063" s="518" t="s">
        <v>4843</v>
      </c>
      <c r="C2063" s="527" t="s">
        <v>3522</v>
      </c>
      <c r="D2063" s="518">
        <v>61010005698</v>
      </c>
      <c r="E2063" s="513" t="s">
        <v>2350</v>
      </c>
      <c r="F2063" s="367" t="s">
        <v>2351</v>
      </c>
      <c r="G2063" s="514">
        <v>100</v>
      </c>
      <c r="H2063" s="514">
        <v>100</v>
      </c>
      <c r="I2063" s="515">
        <v>20</v>
      </c>
    </row>
    <row r="2064" spans="1:9" s="93" customFormat="1" ht="12.75" customHeight="1">
      <c r="A2064" s="367">
        <v>2056</v>
      </c>
      <c r="B2064" s="518" t="s">
        <v>2424</v>
      </c>
      <c r="C2064" s="527" t="s">
        <v>3500</v>
      </c>
      <c r="D2064" s="518">
        <v>61010020053</v>
      </c>
      <c r="E2064" s="513" t="s">
        <v>2350</v>
      </c>
      <c r="F2064" s="367" t="s">
        <v>2351</v>
      </c>
      <c r="G2064" s="514">
        <v>100</v>
      </c>
      <c r="H2064" s="514">
        <v>100</v>
      </c>
      <c r="I2064" s="515">
        <v>20</v>
      </c>
    </row>
    <row r="2065" spans="1:9" s="93" customFormat="1" ht="12.75" customHeight="1">
      <c r="A2065" s="367">
        <v>2057</v>
      </c>
      <c r="B2065" s="518" t="s">
        <v>3252</v>
      </c>
      <c r="C2065" s="527" t="s">
        <v>3530</v>
      </c>
      <c r="D2065" s="518">
        <v>61010016685</v>
      </c>
      <c r="E2065" s="513" t="s">
        <v>2350</v>
      </c>
      <c r="F2065" s="367" t="s">
        <v>2351</v>
      </c>
      <c r="G2065" s="514">
        <v>100</v>
      </c>
      <c r="H2065" s="514">
        <v>100</v>
      </c>
      <c r="I2065" s="515">
        <v>20</v>
      </c>
    </row>
    <row r="2066" spans="1:9" s="93" customFormat="1" ht="12.75" customHeight="1">
      <c r="A2066" s="367">
        <v>2058</v>
      </c>
      <c r="B2066" s="518" t="s">
        <v>4575</v>
      </c>
      <c r="C2066" s="527" t="s">
        <v>2561</v>
      </c>
      <c r="D2066" s="518">
        <v>61010020026</v>
      </c>
      <c r="E2066" s="513" t="s">
        <v>2350</v>
      </c>
      <c r="F2066" s="367" t="s">
        <v>2351</v>
      </c>
      <c r="G2066" s="514">
        <v>100</v>
      </c>
      <c r="H2066" s="514">
        <v>100</v>
      </c>
      <c r="I2066" s="515">
        <v>20</v>
      </c>
    </row>
    <row r="2067" spans="1:9" s="93" customFormat="1" ht="12.75" customHeight="1">
      <c r="A2067" s="367">
        <v>2059</v>
      </c>
      <c r="B2067" s="518" t="s">
        <v>2634</v>
      </c>
      <c r="C2067" s="527" t="s">
        <v>4599</v>
      </c>
      <c r="D2067" s="518">
        <v>61010019577</v>
      </c>
      <c r="E2067" s="513" t="s">
        <v>2350</v>
      </c>
      <c r="F2067" s="367" t="s">
        <v>2351</v>
      </c>
      <c r="G2067" s="514">
        <v>100</v>
      </c>
      <c r="H2067" s="514">
        <v>100</v>
      </c>
      <c r="I2067" s="515">
        <v>20</v>
      </c>
    </row>
    <row r="2068" spans="1:9" s="93" customFormat="1" ht="12.75" customHeight="1">
      <c r="A2068" s="367">
        <v>2060</v>
      </c>
      <c r="B2068" s="518" t="s">
        <v>513</v>
      </c>
      <c r="C2068" s="527" t="s">
        <v>2564</v>
      </c>
      <c r="D2068" s="518">
        <v>61010016599</v>
      </c>
      <c r="E2068" s="513" t="s">
        <v>2350</v>
      </c>
      <c r="F2068" s="367" t="s">
        <v>2351</v>
      </c>
      <c r="G2068" s="514">
        <v>100</v>
      </c>
      <c r="H2068" s="514">
        <v>100</v>
      </c>
      <c r="I2068" s="515">
        <v>20</v>
      </c>
    </row>
    <row r="2069" spans="1:9" s="93" customFormat="1" ht="12.75" customHeight="1">
      <c r="A2069" s="367">
        <v>2061</v>
      </c>
      <c r="B2069" s="518" t="s">
        <v>2469</v>
      </c>
      <c r="C2069" s="527" t="s">
        <v>3500</v>
      </c>
      <c r="D2069" s="518">
        <v>28001111100</v>
      </c>
      <c r="E2069" s="513" t="s">
        <v>2350</v>
      </c>
      <c r="F2069" s="367" t="s">
        <v>2351</v>
      </c>
      <c r="G2069" s="514">
        <v>100</v>
      </c>
      <c r="H2069" s="514">
        <v>100</v>
      </c>
      <c r="I2069" s="515">
        <v>20</v>
      </c>
    </row>
    <row r="2070" spans="1:9" s="93" customFormat="1" ht="12.75" customHeight="1">
      <c r="A2070" s="367">
        <v>2062</v>
      </c>
      <c r="B2070" s="518" t="s">
        <v>4047</v>
      </c>
      <c r="C2070" s="527" t="s">
        <v>2559</v>
      </c>
      <c r="D2070" s="518">
        <v>61010017265</v>
      </c>
      <c r="E2070" s="513" t="s">
        <v>2350</v>
      </c>
      <c r="F2070" s="367" t="s">
        <v>2351</v>
      </c>
      <c r="G2070" s="514">
        <v>100</v>
      </c>
      <c r="H2070" s="514">
        <v>100</v>
      </c>
      <c r="I2070" s="515">
        <v>20</v>
      </c>
    </row>
    <row r="2071" spans="1:9" s="93" customFormat="1" ht="12.75" customHeight="1">
      <c r="A2071" s="367">
        <v>2063</v>
      </c>
      <c r="B2071" s="518" t="s">
        <v>678</v>
      </c>
      <c r="C2071" s="527" t="s">
        <v>4333</v>
      </c>
      <c r="D2071" s="518">
        <v>61010000967</v>
      </c>
      <c r="E2071" s="513" t="s">
        <v>2350</v>
      </c>
      <c r="F2071" s="367" t="s">
        <v>2351</v>
      </c>
      <c r="G2071" s="514">
        <v>100</v>
      </c>
      <c r="H2071" s="514">
        <v>100</v>
      </c>
      <c r="I2071" s="515">
        <v>20</v>
      </c>
    </row>
    <row r="2072" spans="1:9" s="93" customFormat="1" ht="12.75" customHeight="1">
      <c r="A2072" s="367">
        <v>2064</v>
      </c>
      <c r="B2072" s="518" t="s">
        <v>3505</v>
      </c>
      <c r="C2072" s="527" t="s">
        <v>871</v>
      </c>
      <c r="D2072" s="518">
        <v>61010009842</v>
      </c>
      <c r="E2072" s="513" t="s">
        <v>2350</v>
      </c>
      <c r="F2072" s="367" t="s">
        <v>2351</v>
      </c>
      <c r="G2072" s="514">
        <v>100</v>
      </c>
      <c r="H2072" s="514">
        <v>100</v>
      </c>
      <c r="I2072" s="515">
        <v>20</v>
      </c>
    </row>
    <row r="2073" spans="1:9" s="93" customFormat="1" ht="12.75" customHeight="1">
      <c r="A2073" s="367">
        <v>2065</v>
      </c>
      <c r="B2073" s="518" t="s">
        <v>5042</v>
      </c>
      <c r="C2073" s="527" t="s">
        <v>3525</v>
      </c>
      <c r="D2073" s="518">
        <v>61010002042</v>
      </c>
      <c r="E2073" s="513" t="s">
        <v>2350</v>
      </c>
      <c r="F2073" s="367" t="s">
        <v>2351</v>
      </c>
      <c r="G2073" s="514">
        <v>100</v>
      </c>
      <c r="H2073" s="514">
        <v>100</v>
      </c>
      <c r="I2073" s="515">
        <v>20</v>
      </c>
    </row>
    <row r="2074" spans="1:9" s="93" customFormat="1" ht="12.75" customHeight="1">
      <c r="A2074" s="367">
        <v>2066</v>
      </c>
      <c r="B2074" s="518" t="s">
        <v>2630</v>
      </c>
      <c r="C2074" s="527" t="s">
        <v>3540</v>
      </c>
      <c r="D2074" s="518">
        <v>61010013383</v>
      </c>
      <c r="E2074" s="513" t="s">
        <v>2350</v>
      </c>
      <c r="F2074" s="367" t="s">
        <v>2351</v>
      </c>
      <c r="G2074" s="514">
        <v>100</v>
      </c>
      <c r="H2074" s="514">
        <v>100</v>
      </c>
      <c r="I2074" s="515">
        <v>20</v>
      </c>
    </row>
    <row r="2075" spans="1:9" s="93" customFormat="1" ht="12.75" customHeight="1">
      <c r="A2075" s="367">
        <v>2067</v>
      </c>
      <c r="B2075" s="518" t="s">
        <v>4591</v>
      </c>
      <c r="C2075" s="527" t="s">
        <v>3525</v>
      </c>
      <c r="D2075" s="518">
        <v>61010016983</v>
      </c>
      <c r="E2075" s="513" t="s">
        <v>2350</v>
      </c>
      <c r="F2075" s="367" t="s">
        <v>2351</v>
      </c>
      <c r="G2075" s="514">
        <v>100</v>
      </c>
      <c r="H2075" s="514">
        <v>100</v>
      </c>
      <c r="I2075" s="515">
        <v>20</v>
      </c>
    </row>
    <row r="2076" spans="1:9" s="93" customFormat="1" ht="12.75" customHeight="1">
      <c r="A2076" s="367">
        <v>2068</v>
      </c>
      <c r="B2076" s="518" t="s">
        <v>5043</v>
      </c>
      <c r="C2076" s="527" t="s">
        <v>3530</v>
      </c>
      <c r="D2076" s="518">
        <v>61710021374</v>
      </c>
      <c r="E2076" s="513" t="s">
        <v>2350</v>
      </c>
      <c r="F2076" s="367" t="s">
        <v>2351</v>
      </c>
      <c r="G2076" s="514">
        <v>100</v>
      </c>
      <c r="H2076" s="514">
        <v>100</v>
      </c>
      <c r="I2076" s="515">
        <v>20</v>
      </c>
    </row>
    <row r="2077" spans="1:9" s="93" customFormat="1" ht="12.75" customHeight="1">
      <c r="A2077" s="367">
        <v>2069</v>
      </c>
      <c r="B2077" s="518" t="s">
        <v>853</v>
      </c>
      <c r="C2077" s="527" t="s">
        <v>3546</v>
      </c>
      <c r="D2077" s="447">
        <v>61010006650</v>
      </c>
      <c r="E2077" s="513" t="s">
        <v>2350</v>
      </c>
      <c r="F2077" s="367" t="s">
        <v>2351</v>
      </c>
      <c r="G2077" s="514">
        <v>150</v>
      </c>
      <c r="H2077" s="514">
        <v>150</v>
      </c>
      <c r="I2077" s="515">
        <v>30</v>
      </c>
    </row>
    <row r="2078" spans="1:9" s="93" customFormat="1" ht="12.75" customHeight="1">
      <c r="A2078" s="367">
        <v>2070</v>
      </c>
      <c r="B2078" s="518" t="s">
        <v>674</v>
      </c>
      <c r="C2078" s="527" t="s">
        <v>3714</v>
      </c>
      <c r="D2078" s="447">
        <v>40001007486</v>
      </c>
      <c r="E2078" s="513" t="s">
        <v>2350</v>
      </c>
      <c r="F2078" s="367" t="s">
        <v>2351</v>
      </c>
      <c r="G2078" s="514">
        <v>100</v>
      </c>
      <c r="H2078" s="514">
        <v>100</v>
      </c>
      <c r="I2078" s="515">
        <v>20</v>
      </c>
    </row>
    <row r="2079" spans="1:9" s="93" customFormat="1" ht="12.75" customHeight="1">
      <c r="A2079" s="367">
        <v>2071</v>
      </c>
      <c r="B2079" s="518" t="s">
        <v>2734</v>
      </c>
      <c r="C2079" s="527" t="s">
        <v>2415</v>
      </c>
      <c r="D2079" s="447">
        <v>40001002144</v>
      </c>
      <c r="E2079" s="513" t="s">
        <v>2350</v>
      </c>
      <c r="F2079" s="367" t="s">
        <v>2351</v>
      </c>
      <c r="G2079" s="514">
        <v>100</v>
      </c>
      <c r="H2079" s="514">
        <v>100</v>
      </c>
      <c r="I2079" s="515">
        <v>20</v>
      </c>
    </row>
    <row r="2080" spans="1:9" s="93" customFormat="1" ht="12.75" customHeight="1">
      <c r="A2080" s="367">
        <v>2072</v>
      </c>
      <c r="B2080" s="518" t="s">
        <v>5044</v>
      </c>
      <c r="C2080" s="527" t="s">
        <v>5045</v>
      </c>
      <c r="D2080" s="447" t="s">
        <v>5046</v>
      </c>
      <c r="E2080" s="513" t="s">
        <v>2350</v>
      </c>
      <c r="F2080" s="367" t="s">
        <v>2351</v>
      </c>
      <c r="G2080" s="514">
        <v>100</v>
      </c>
      <c r="H2080" s="514">
        <v>100</v>
      </c>
      <c r="I2080" s="515">
        <v>20</v>
      </c>
    </row>
    <row r="2081" spans="1:9" s="93" customFormat="1" ht="12.75" customHeight="1">
      <c r="A2081" s="367">
        <v>2073</v>
      </c>
      <c r="B2081" s="518" t="s">
        <v>3972</v>
      </c>
      <c r="C2081" s="527" t="s">
        <v>5047</v>
      </c>
      <c r="D2081" s="447">
        <v>40001027641</v>
      </c>
      <c r="E2081" s="513" t="s">
        <v>2350</v>
      </c>
      <c r="F2081" s="367" t="s">
        <v>2351</v>
      </c>
      <c r="G2081" s="514">
        <v>100</v>
      </c>
      <c r="H2081" s="514">
        <v>100</v>
      </c>
      <c r="I2081" s="515">
        <v>20</v>
      </c>
    </row>
    <row r="2082" spans="1:9" s="93" customFormat="1" ht="12.75" customHeight="1">
      <c r="A2082" s="367">
        <v>2074</v>
      </c>
      <c r="B2082" s="518" t="s">
        <v>2490</v>
      </c>
      <c r="C2082" s="527" t="s">
        <v>3790</v>
      </c>
      <c r="D2082" s="447">
        <v>40001001433</v>
      </c>
      <c r="E2082" s="513" t="s">
        <v>2350</v>
      </c>
      <c r="F2082" s="367" t="s">
        <v>2351</v>
      </c>
      <c r="G2082" s="514">
        <v>100</v>
      </c>
      <c r="H2082" s="514">
        <v>100</v>
      </c>
      <c r="I2082" s="515">
        <v>20</v>
      </c>
    </row>
    <row r="2083" spans="1:9" s="93" customFormat="1" ht="12.75" customHeight="1">
      <c r="A2083" s="367">
        <v>2075</v>
      </c>
      <c r="B2083" s="518" t="s">
        <v>513</v>
      </c>
      <c r="C2083" s="527" t="s">
        <v>2715</v>
      </c>
      <c r="D2083" s="447">
        <v>40001037127</v>
      </c>
      <c r="E2083" s="513" t="s">
        <v>2350</v>
      </c>
      <c r="F2083" s="367" t="s">
        <v>2351</v>
      </c>
      <c r="G2083" s="514">
        <v>100</v>
      </c>
      <c r="H2083" s="514">
        <v>100</v>
      </c>
      <c r="I2083" s="515">
        <v>20</v>
      </c>
    </row>
    <row r="2084" spans="1:9" s="93" customFormat="1" ht="12.75" customHeight="1">
      <c r="A2084" s="367">
        <v>2076</v>
      </c>
      <c r="B2084" s="518" t="s">
        <v>676</v>
      </c>
      <c r="C2084" s="527" t="s">
        <v>5048</v>
      </c>
      <c r="D2084" s="447">
        <v>40001027996</v>
      </c>
      <c r="E2084" s="513" t="s">
        <v>2350</v>
      </c>
      <c r="F2084" s="367" t="s">
        <v>2351</v>
      </c>
      <c r="G2084" s="514">
        <v>100</v>
      </c>
      <c r="H2084" s="514">
        <v>100</v>
      </c>
      <c r="I2084" s="515">
        <v>20</v>
      </c>
    </row>
    <row r="2085" spans="1:9" s="93" customFormat="1" ht="12.75" customHeight="1">
      <c r="A2085" s="367">
        <v>2077</v>
      </c>
      <c r="B2085" s="518" t="s">
        <v>513</v>
      </c>
      <c r="C2085" s="527" t="s">
        <v>5049</v>
      </c>
      <c r="D2085" s="447">
        <v>40001017077</v>
      </c>
      <c r="E2085" s="513" t="s">
        <v>2350</v>
      </c>
      <c r="F2085" s="367" t="s">
        <v>2351</v>
      </c>
      <c r="G2085" s="514">
        <v>100</v>
      </c>
      <c r="H2085" s="514">
        <v>100</v>
      </c>
      <c r="I2085" s="515">
        <v>20</v>
      </c>
    </row>
    <row r="2086" spans="1:9" s="93" customFormat="1" ht="12.75" customHeight="1">
      <c r="A2086" s="367">
        <v>2078</v>
      </c>
      <c r="B2086" s="518" t="s">
        <v>4422</v>
      </c>
      <c r="C2086" s="527" t="s">
        <v>5050</v>
      </c>
      <c r="D2086" s="447">
        <v>40001019919</v>
      </c>
      <c r="E2086" s="513" t="s">
        <v>2350</v>
      </c>
      <c r="F2086" s="367" t="s">
        <v>2351</v>
      </c>
      <c r="G2086" s="514">
        <v>100</v>
      </c>
      <c r="H2086" s="514">
        <v>100</v>
      </c>
      <c r="I2086" s="515">
        <v>20</v>
      </c>
    </row>
    <row r="2087" spans="1:9" s="93" customFormat="1" ht="12.75" customHeight="1">
      <c r="A2087" s="367">
        <v>2079</v>
      </c>
      <c r="B2087" s="518" t="s">
        <v>4798</v>
      </c>
      <c r="C2087" s="527" t="s">
        <v>2591</v>
      </c>
      <c r="D2087" s="447">
        <v>40001027511</v>
      </c>
      <c r="E2087" s="513" t="s">
        <v>2350</v>
      </c>
      <c r="F2087" s="367" t="s">
        <v>2351</v>
      </c>
      <c r="G2087" s="514">
        <v>100</v>
      </c>
      <c r="H2087" s="514">
        <v>100</v>
      </c>
      <c r="I2087" s="515">
        <v>20</v>
      </c>
    </row>
    <row r="2088" spans="1:9" s="93" customFormat="1" ht="12.75" customHeight="1">
      <c r="A2088" s="367">
        <v>2080</v>
      </c>
      <c r="B2088" s="518" t="s">
        <v>2355</v>
      </c>
      <c r="C2088" s="527" t="s">
        <v>5051</v>
      </c>
      <c r="D2088" s="447">
        <v>40001040457</v>
      </c>
      <c r="E2088" s="513" t="s">
        <v>2350</v>
      </c>
      <c r="F2088" s="367" t="s">
        <v>2351</v>
      </c>
      <c r="G2088" s="514">
        <v>100</v>
      </c>
      <c r="H2088" s="514">
        <v>100</v>
      </c>
      <c r="I2088" s="515">
        <v>20</v>
      </c>
    </row>
    <row r="2089" spans="1:9" s="93" customFormat="1" ht="12.75" customHeight="1">
      <c r="A2089" s="367">
        <v>2081</v>
      </c>
      <c r="B2089" s="518" t="s">
        <v>887</v>
      </c>
      <c r="C2089" s="527" t="s">
        <v>5052</v>
      </c>
      <c r="D2089" s="518">
        <v>41001009378</v>
      </c>
      <c r="E2089" s="513" t="s">
        <v>2350</v>
      </c>
      <c r="F2089" s="367" t="s">
        <v>2351</v>
      </c>
      <c r="G2089" s="514">
        <v>100</v>
      </c>
      <c r="H2089" s="514">
        <v>100</v>
      </c>
      <c r="I2089" s="515">
        <v>20</v>
      </c>
    </row>
    <row r="2090" spans="1:9" s="93" customFormat="1" ht="12.75" customHeight="1">
      <c r="A2090" s="367">
        <v>2082</v>
      </c>
      <c r="B2090" s="518" t="s">
        <v>851</v>
      </c>
      <c r="C2090" s="527" t="s">
        <v>5053</v>
      </c>
      <c r="D2090" s="518">
        <v>62005022207</v>
      </c>
      <c r="E2090" s="513" t="s">
        <v>2350</v>
      </c>
      <c r="F2090" s="367" t="s">
        <v>2351</v>
      </c>
      <c r="G2090" s="514">
        <v>100</v>
      </c>
      <c r="H2090" s="514">
        <v>100</v>
      </c>
      <c r="I2090" s="515">
        <v>20</v>
      </c>
    </row>
    <row r="2091" spans="1:9" s="93" customFormat="1" ht="12.75" customHeight="1">
      <c r="A2091" s="367">
        <v>2083</v>
      </c>
      <c r="B2091" s="518" t="s">
        <v>3506</v>
      </c>
      <c r="C2091" s="527" t="s">
        <v>2687</v>
      </c>
      <c r="D2091" s="518">
        <v>41001005885</v>
      </c>
      <c r="E2091" s="513" t="s">
        <v>2350</v>
      </c>
      <c r="F2091" s="367" t="s">
        <v>2351</v>
      </c>
      <c r="G2091" s="514">
        <v>100</v>
      </c>
      <c r="H2091" s="514">
        <v>100</v>
      </c>
      <c r="I2091" s="515">
        <v>20</v>
      </c>
    </row>
    <row r="2092" spans="1:9" s="93" customFormat="1" ht="12.75" customHeight="1">
      <c r="A2092" s="367">
        <v>2084</v>
      </c>
      <c r="B2092" s="518" t="s">
        <v>5054</v>
      </c>
      <c r="C2092" s="527" t="s">
        <v>5055</v>
      </c>
      <c r="D2092" s="518">
        <v>41001022019</v>
      </c>
      <c r="E2092" s="513" t="s">
        <v>2350</v>
      </c>
      <c r="F2092" s="367" t="s">
        <v>2351</v>
      </c>
      <c r="G2092" s="514">
        <v>100</v>
      </c>
      <c r="H2092" s="514">
        <v>100</v>
      </c>
      <c r="I2092" s="515">
        <v>20</v>
      </c>
    </row>
    <row r="2093" spans="1:9" s="93" customFormat="1" ht="12.75" customHeight="1">
      <c r="A2093" s="367">
        <v>2085</v>
      </c>
      <c r="B2093" s="518" t="s">
        <v>2712</v>
      </c>
      <c r="C2093" s="527" t="s">
        <v>2641</v>
      </c>
      <c r="D2093" s="518">
        <v>41001006423</v>
      </c>
      <c r="E2093" s="513" t="s">
        <v>2350</v>
      </c>
      <c r="F2093" s="367" t="s">
        <v>2351</v>
      </c>
      <c r="G2093" s="514">
        <v>100</v>
      </c>
      <c r="H2093" s="514">
        <v>100</v>
      </c>
      <c r="I2093" s="515">
        <v>20</v>
      </c>
    </row>
    <row r="2094" spans="1:9" s="93" customFormat="1" ht="12.75" customHeight="1">
      <c r="A2094" s="367">
        <v>2086</v>
      </c>
      <c r="B2094" s="518" t="s">
        <v>5056</v>
      </c>
      <c r="C2094" s="527" t="s">
        <v>5057</v>
      </c>
      <c r="D2094" s="518">
        <v>60001151498</v>
      </c>
      <c r="E2094" s="513" t="s">
        <v>2350</v>
      </c>
      <c r="F2094" s="367" t="s">
        <v>2351</v>
      </c>
      <c r="G2094" s="514">
        <v>100</v>
      </c>
      <c r="H2094" s="514">
        <v>100</v>
      </c>
      <c r="I2094" s="515">
        <v>20</v>
      </c>
    </row>
    <row r="2095" spans="1:9" s="93" customFormat="1" ht="12.75" customHeight="1">
      <c r="A2095" s="367">
        <v>2087</v>
      </c>
      <c r="B2095" s="518" t="s">
        <v>2826</v>
      </c>
      <c r="C2095" s="527" t="s">
        <v>5058</v>
      </c>
      <c r="D2095" s="518">
        <v>41001021874</v>
      </c>
      <c r="E2095" s="513" t="s">
        <v>2350</v>
      </c>
      <c r="F2095" s="367" t="s">
        <v>2351</v>
      </c>
      <c r="G2095" s="514">
        <v>100</v>
      </c>
      <c r="H2095" s="514">
        <v>100</v>
      </c>
      <c r="I2095" s="515">
        <v>20</v>
      </c>
    </row>
    <row r="2096" spans="1:9" s="93" customFormat="1" ht="12.75" customHeight="1">
      <c r="A2096" s="367">
        <v>2088</v>
      </c>
      <c r="B2096" s="518" t="s">
        <v>4422</v>
      </c>
      <c r="C2096" s="527" t="s">
        <v>3295</v>
      </c>
      <c r="D2096" s="518">
        <v>41001022267</v>
      </c>
      <c r="E2096" s="513" t="s">
        <v>2350</v>
      </c>
      <c r="F2096" s="367" t="s">
        <v>2351</v>
      </c>
      <c r="G2096" s="514">
        <v>100</v>
      </c>
      <c r="H2096" s="514">
        <v>100</v>
      </c>
      <c r="I2096" s="515">
        <v>20</v>
      </c>
    </row>
    <row r="2097" spans="1:9" s="93" customFormat="1" ht="12.75" customHeight="1">
      <c r="A2097" s="367">
        <v>2089</v>
      </c>
      <c r="B2097" s="518" t="s">
        <v>671</v>
      </c>
      <c r="C2097" s="527" t="s">
        <v>3690</v>
      </c>
      <c r="D2097" s="518">
        <v>41001028666</v>
      </c>
      <c r="E2097" s="513" t="s">
        <v>2350</v>
      </c>
      <c r="F2097" s="367" t="s">
        <v>2351</v>
      </c>
      <c r="G2097" s="514">
        <v>100</v>
      </c>
      <c r="H2097" s="514">
        <v>100</v>
      </c>
      <c r="I2097" s="515">
        <v>20</v>
      </c>
    </row>
    <row r="2098" spans="1:9" s="93" customFormat="1" ht="12.75" customHeight="1">
      <c r="A2098" s="367">
        <v>2090</v>
      </c>
      <c r="B2098" s="518" t="s">
        <v>3803</v>
      </c>
      <c r="C2098" s="527" t="s">
        <v>5059</v>
      </c>
      <c r="D2098" s="518">
        <v>41001009548</v>
      </c>
      <c r="E2098" s="513" t="s">
        <v>2350</v>
      </c>
      <c r="F2098" s="367" t="s">
        <v>2351</v>
      </c>
      <c r="G2098" s="514">
        <v>100</v>
      </c>
      <c r="H2098" s="514">
        <v>100</v>
      </c>
      <c r="I2098" s="515">
        <v>20</v>
      </c>
    </row>
    <row r="2099" spans="1:9" s="93" customFormat="1" ht="12.75" customHeight="1">
      <c r="A2099" s="367">
        <v>2091</v>
      </c>
      <c r="B2099" s="518" t="s">
        <v>5060</v>
      </c>
      <c r="C2099" s="527" t="s">
        <v>5061</v>
      </c>
      <c r="D2099" s="518">
        <v>41001011717</v>
      </c>
      <c r="E2099" s="513" t="s">
        <v>2350</v>
      </c>
      <c r="F2099" s="367" t="s">
        <v>2351</v>
      </c>
      <c r="G2099" s="514">
        <v>100</v>
      </c>
      <c r="H2099" s="514">
        <v>100</v>
      </c>
      <c r="I2099" s="515">
        <v>20</v>
      </c>
    </row>
    <row r="2100" spans="1:9" s="93" customFormat="1" ht="12.75" customHeight="1">
      <c r="A2100" s="367">
        <v>2092</v>
      </c>
      <c r="B2100" s="518" t="s">
        <v>671</v>
      </c>
      <c r="C2100" s="527" t="s">
        <v>5062</v>
      </c>
      <c r="D2100" s="518">
        <v>41001005723</v>
      </c>
      <c r="E2100" s="513" t="s">
        <v>2350</v>
      </c>
      <c r="F2100" s="367" t="s">
        <v>2351</v>
      </c>
      <c r="G2100" s="514">
        <v>100</v>
      </c>
      <c r="H2100" s="514">
        <v>100</v>
      </c>
      <c r="I2100" s="515">
        <v>20</v>
      </c>
    </row>
    <row r="2101" spans="1:9" s="93" customFormat="1" ht="12.75" customHeight="1">
      <c r="A2101" s="367">
        <v>2093</v>
      </c>
      <c r="B2101" s="518" t="s">
        <v>3282</v>
      </c>
      <c r="C2101" s="527" t="s">
        <v>5063</v>
      </c>
      <c r="D2101" s="518">
        <v>41001026920</v>
      </c>
      <c r="E2101" s="513" t="s">
        <v>2350</v>
      </c>
      <c r="F2101" s="367" t="s">
        <v>2351</v>
      </c>
      <c r="G2101" s="514">
        <v>100</v>
      </c>
      <c r="H2101" s="514">
        <v>100</v>
      </c>
      <c r="I2101" s="515">
        <v>20</v>
      </c>
    </row>
    <row r="2102" spans="1:9" s="93" customFormat="1" ht="12.75" customHeight="1">
      <c r="A2102" s="367">
        <v>2094</v>
      </c>
      <c r="B2102" s="518" t="s">
        <v>585</v>
      </c>
      <c r="C2102" s="527" t="s">
        <v>5064</v>
      </c>
      <c r="D2102" s="518">
        <v>41001020959</v>
      </c>
      <c r="E2102" s="513" t="s">
        <v>2350</v>
      </c>
      <c r="F2102" s="367" t="s">
        <v>2351</v>
      </c>
      <c r="G2102" s="514">
        <v>100</v>
      </c>
      <c r="H2102" s="514">
        <v>100</v>
      </c>
      <c r="I2102" s="515">
        <v>20</v>
      </c>
    </row>
    <row r="2103" spans="1:9" s="93" customFormat="1" ht="12.75" customHeight="1">
      <c r="A2103" s="367">
        <v>2095</v>
      </c>
      <c r="B2103" s="518" t="s">
        <v>3057</v>
      </c>
      <c r="C2103" s="527" t="s">
        <v>3705</v>
      </c>
      <c r="D2103" s="447" t="s">
        <v>5065</v>
      </c>
      <c r="E2103" s="513" t="s">
        <v>2350</v>
      </c>
      <c r="F2103" s="367" t="s">
        <v>2351</v>
      </c>
      <c r="G2103" s="514">
        <v>100</v>
      </c>
      <c r="H2103" s="514">
        <v>100</v>
      </c>
      <c r="I2103" s="515">
        <v>20</v>
      </c>
    </row>
    <row r="2104" spans="1:9" s="93" customFormat="1" ht="12.75" customHeight="1">
      <c r="A2104" s="367">
        <v>2096</v>
      </c>
      <c r="B2104" s="518" t="s">
        <v>3772</v>
      </c>
      <c r="C2104" s="527" t="s">
        <v>5066</v>
      </c>
      <c r="D2104" s="447">
        <v>62003014456</v>
      </c>
      <c r="E2104" s="513" t="s">
        <v>2350</v>
      </c>
      <c r="F2104" s="367" t="s">
        <v>2351</v>
      </c>
      <c r="G2104" s="514">
        <v>100</v>
      </c>
      <c r="H2104" s="514">
        <v>100</v>
      </c>
      <c r="I2104" s="515">
        <v>20</v>
      </c>
    </row>
    <row r="2105" spans="1:9" s="93" customFormat="1" ht="12.75" customHeight="1">
      <c r="A2105" s="367">
        <v>2097</v>
      </c>
      <c r="B2105" s="518" t="s">
        <v>5067</v>
      </c>
      <c r="C2105" s="527" t="s">
        <v>5068</v>
      </c>
      <c r="D2105" s="447" t="s">
        <v>5069</v>
      </c>
      <c r="E2105" s="513" t="s">
        <v>2350</v>
      </c>
      <c r="F2105" s="367" t="s">
        <v>2351</v>
      </c>
      <c r="G2105" s="514">
        <v>100</v>
      </c>
      <c r="H2105" s="514">
        <v>100</v>
      </c>
      <c r="I2105" s="515">
        <v>20</v>
      </c>
    </row>
    <row r="2106" spans="1:9" s="93" customFormat="1" ht="12.75" customHeight="1">
      <c r="A2106" s="367">
        <v>2098</v>
      </c>
      <c r="B2106" s="518" t="s">
        <v>3140</v>
      </c>
      <c r="C2106" s="527" t="s">
        <v>2874</v>
      </c>
      <c r="D2106" s="447">
        <v>62001042490</v>
      </c>
      <c r="E2106" s="513" t="s">
        <v>2350</v>
      </c>
      <c r="F2106" s="367" t="s">
        <v>2351</v>
      </c>
      <c r="G2106" s="514">
        <v>100</v>
      </c>
      <c r="H2106" s="514">
        <v>100</v>
      </c>
      <c r="I2106" s="515">
        <v>20</v>
      </c>
    </row>
    <row r="2107" spans="1:9" s="93" customFormat="1" ht="12.75" customHeight="1">
      <c r="A2107" s="367">
        <v>2099</v>
      </c>
      <c r="B2107" s="518" t="s">
        <v>676</v>
      </c>
      <c r="C2107" s="527" t="s">
        <v>4022</v>
      </c>
      <c r="D2107" s="447" t="s">
        <v>5070</v>
      </c>
      <c r="E2107" s="513" t="s">
        <v>2350</v>
      </c>
      <c r="F2107" s="367" t="s">
        <v>2351</v>
      </c>
      <c r="G2107" s="514">
        <v>100</v>
      </c>
      <c r="H2107" s="514">
        <v>100</v>
      </c>
      <c r="I2107" s="515">
        <v>20</v>
      </c>
    </row>
    <row r="2108" spans="1:9" s="93" customFormat="1" ht="12.75" customHeight="1">
      <c r="A2108" s="367">
        <v>2100</v>
      </c>
      <c r="B2108" s="518" t="s">
        <v>3140</v>
      </c>
      <c r="C2108" s="527" t="s">
        <v>5071</v>
      </c>
      <c r="D2108" s="447">
        <v>62001005261</v>
      </c>
      <c r="E2108" s="513" t="s">
        <v>2350</v>
      </c>
      <c r="F2108" s="367" t="s">
        <v>2351</v>
      </c>
      <c r="G2108" s="514">
        <v>100</v>
      </c>
      <c r="H2108" s="514">
        <v>100</v>
      </c>
      <c r="I2108" s="515">
        <v>20</v>
      </c>
    </row>
    <row r="2109" spans="1:9" s="93" customFormat="1" ht="12.75" customHeight="1">
      <c r="A2109" s="367">
        <v>2101</v>
      </c>
      <c r="B2109" s="518" t="s">
        <v>513</v>
      </c>
      <c r="C2109" s="527" t="s">
        <v>5072</v>
      </c>
      <c r="D2109" s="447">
        <v>62005029325</v>
      </c>
      <c r="E2109" s="513" t="s">
        <v>2350</v>
      </c>
      <c r="F2109" s="367" t="s">
        <v>2351</v>
      </c>
      <c r="G2109" s="514">
        <v>100</v>
      </c>
      <c r="H2109" s="514">
        <v>100</v>
      </c>
      <c r="I2109" s="515">
        <v>20</v>
      </c>
    </row>
    <row r="2110" spans="1:9" s="93" customFormat="1" ht="12.75" customHeight="1">
      <c r="A2110" s="367">
        <v>2102</v>
      </c>
      <c r="B2110" s="518" t="s">
        <v>3113</v>
      </c>
      <c r="C2110" s="527" t="s">
        <v>4716</v>
      </c>
      <c r="D2110" s="447" t="s">
        <v>5073</v>
      </c>
      <c r="E2110" s="513" t="s">
        <v>2350</v>
      </c>
      <c r="F2110" s="367" t="s">
        <v>2351</v>
      </c>
      <c r="G2110" s="514">
        <v>100</v>
      </c>
      <c r="H2110" s="514">
        <v>100</v>
      </c>
      <c r="I2110" s="515">
        <v>20</v>
      </c>
    </row>
    <row r="2111" spans="1:9" s="93" customFormat="1" ht="12.75" customHeight="1">
      <c r="A2111" s="367">
        <v>2103</v>
      </c>
      <c r="B2111" s="518" t="s">
        <v>3505</v>
      </c>
      <c r="C2111" s="527" t="s">
        <v>4479</v>
      </c>
      <c r="D2111" s="447" t="s">
        <v>5074</v>
      </c>
      <c r="E2111" s="513" t="s">
        <v>2350</v>
      </c>
      <c r="F2111" s="367" t="s">
        <v>2351</v>
      </c>
      <c r="G2111" s="514">
        <v>100</v>
      </c>
      <c r="H2111" s="514">
        <v>100</v>
      </c>
      <c r="I2111" s="515">
        <v>20</v>
      </c>
    </row>
    <row r="2112" spans="1:9" s="93" customFormat="1" ht="12.75" customHeight="1">
      <c r="A2112" s="367">
        <v>2104</v>
      </c>
      <c r="B2112" s="518" t="s">
        <v>671</v>
      </c>
      <c r="C2112" s="527" t="s">
        <v>5075</v>
      </c>
      <c r="D2112" s="447">
        <v>62004023855</v>
      </c>
      <c r="E2112" s="513" t="s">
        <v>2350</v>
      </c>
      <c r="F2112" s="367" t="s">
        <v>2351</v>
      </c>
      <c r="G2112" s="514">
        <v>100</v>
      </c>
      <c r="H2112" s="514">
        <v>100</v>
      </c>
      <c r="I2112" s="515">
        <v>20</v>
      </c>
    </row>
    <row r="2113" spans="1:9" s="93" customFormat="1" ht="12.75" customHeight="1">
      <c r="A2113" s="367">
        <v>2105</v>
      </c>
      <c r="B2113" s="518" t="s">
        <v>4652</v>
      </c>
      <c r="C2113" s="527" t="s">
        <v>4416</v>
      </c>
      <c r="D2113" s="447" t="s">
        <v>5076</v>
      </c>
      <c r="E2113" s="513" t="s">
        <v>2350</v>
      </c>
      <c r="F2113" s="367" t="s">
        <v>2351</v>
      </c>
      <c r="G2113" s="514">
        <v>100</v>
      </c>
      <c r="H2113" s="514">
        <v>100</v>
      </c>
      <c r="I2113" s="515">
        <v>20</v>
      </c>
    </row>
    <row r="2114" spans="1:9" s="93" customFormat="1" ht="12.75" customHeight="1">
      <c r="A2114" s="367">
        <v>2106</v>
      </c>
      <c r="B2114" s="518" t="s">
        <v>2392</v>
      </c>
      <c r="C2114" s="527" t="s">
        <v>4702</v>
      </c>
      <c r="D2114" s="447">
        <v>62001008094</v>
      </c>
      <c r="E2114" s="513" t="s">
        <v>2350</v>
      </c>
      <c r="F2114" s="367" t="s">
        <v>2351</v>
      </c>
      <c r="G2114" s="514">
        <v>100</v>
      </c>
      <c r="H2114" s="514">
        <v>100</v>
      </c>
      <c r="I2114" s="515">
        <v>20</v>
      </c>
    </row>
    <row r="2115" spans="1:9" s="93" customFormat="1" ht="12.75" customHeight="1">
      <c r="A2115" s="367">
        <v>2107</v>
      </c>
      <c r="B2115" s="518" t="s">
        <v>2479</v>
      </c>
      <c r="C2115" s="527" t="s">
        <v>5077</v>
      </c>
      <c r="D2115" s="447">
        <v>62004006419</v>
      </c>
      <c r="E2115" s="513" t="s">
        <v>2350</v>
      </c>
      <c r="F2115" s="367" t="s">
        <v>2351</v>
      </c>
      <c r="G2115" s="514">
        <v>100</v>
      </c>
      <c r="H2115" s="514">
        <v>100</v>
      </c>
      <c r="I2115" s="515">
        <v>20</v>
      </c>
    </row>
    <row r="2116" spans="1:9" s="93" customFormat="1" ht="12.75" customHeight="1">
      <c r="A2116" s="367">
        <v>2108</v>
      </c>
      <c r="B2116" s="518" t="s">
        <v>3266</v>
      </c>
      <c r="C2116" s="527" t="s">
        <v>5078</v>
      </c>
      <c r="D2116" s="518">
        <v>13001034325</v>
      </c>
      <c r="E2116" s="513" t="s">
        <v>2350</v>
      </c>
      <c r="F2116" s="367" t="s">
        <v>2351</v>
      </c>
      <c r="G2116" s="514">
        <v>100</v>
      </c>
      <c r="H2116" s="514">
        <v>100</v>
      </c>
      <c r="I2116" s="515">
        <v>20</v>
      </c>
    </row>
    <row r="2117" spans="1:9" s="93" customFormat="1" ht="12.75" customHeight="1">
      <c r="A2117" s="367">
        <v>2109</v>
      </c>
      <c r="B2117" s="518" t="s">
        <v>2807</v>
      </c>
      <c r="C2117" s="527" t="s">
        <v>5079</v>
      </c>
      <c r="D2117" s="518">
        <v>45001034837</v>
      </c>
      <c r="E2117" s="513" t="s">
        <v>2350</v>
      </c>
      <c r="F2117" s="367" t="s">
        <v>2351</v>
      </c>
      <c r="G2117" s="514">
        <v>100</v>
      </c>
      <c r="H2117" s="514">
        <v>100</v>
      </c>
      <c r="I2117" s="515">
        <v>20</v>
      </c>
    </row>
    <row r="2118" spans="1:9" s="93" customFormat="1" ht="12.75" customHeight="1">
      <c r="A2118" s="367">
        <v>2110</v>
      </c>
      <c r="B2118" s="518" t="s">
        <v>2723</v>
      </c>
      <c r="C2118" s="527" t="s">
        <v>5080</v>
      </c>
      <c r="D2118" s="518">
        <v>45001020540</v>
      </c>
      <c r="E2118" s="513" t="s">
        <v>2350</v>
      </c>
      <c r="F2118" s="367" t="s">
        <v>2351</v>
      </c>
      <c r="G2118" s="514">
        <v>100</v>
      </c>
      <c r="H2118" s="514">
        <v>100</v>
      </c>
      <c r="I2118" s="515">
        <v>20</v>
      </c>
    </row>
    <row r="2119" spans="1:9" s="93" customFormat="1" ht="12.75" customHeight="1">
      <c r="A2119" s="367">
        <v>2111</v>
      </c>
      <c r="B2119" s="518" t="s">
        <v>5081</v>
      </c>
      <c r="C2119" s="527" t="s">
        <v>5082</v>
      </c>
      <c r="D2119" s="518">
        <v>45950000117</v>
      </c>
      <c r="E2119" s="513" t="s">
        <v>2350</v>
      </c>
      <c r="F2119" s="367" t="s">
        <v>2351</v>
      </c>
      <c r="G2119" s="514">
        <v>100</v>
      </c>
      <c r="H2119" s="514">
        <v>100</v>
      </c>
      <c r="I2119" s="515">
        <v>20</v>
      </c>
    </row>
    <row r="2120" spans="1:9" s="93" customFormat="1" ht="12.75" customHeight="1">
      <c r="A2120" s="367">
        <v>2112</v>
      </c>
      <c r="B2120" s="518" t="s">
        <v>3520</v>
      </c>
      <c r="C2120" s="527" t="s">
        <v>5083</v>
      </c>
      <c r="D2120" s="518">
        <v>45001019567</v>
      </c>
      <c r="E2120" s="513" t="s">
        <v>2350</v>
      </c>
      <c r="F2120" s="367" t="s">
        <v>2351</v>
      </c>
      <c r="G2120" s="514">
        <v>100</v>
      </c>
      <c r="H2120" s="514">
        <v>100</v>
      </c>
      <c r="I2120" s="515">
        <v>20</v>
      </c>
    </row>
    <row r="2121" spans="1:9" s="93" customFormat="1" ht="12.75" customHeight="1">
      <c r="A2121" s="367">
        <v>2113</v>
      </c>
      <c r="B2121" s="518" t="s">
        <v>5084</v>
      </c>
      <c r="C2121" s="527" t="s">
        <v>5085</v>
      </c>
      <c r="D2121" s="518">
        <v>45001032295</v>
      </c>
      <c r="E2121" s="513" t="s">
        <v>2350</v>
      </c>
      <c r="F2121" s="367" t="s">
        <v>2351</v>
      </c>
      <c r="G2121" s="514">
        <v>100</v>
      </c>
      <c r="H2121" s="514">
        <v>100</v>
      </c>
      <c r="I2121" s="515">
        <v>20</v>
      </c>
    </row>
    <row r="2122" spans="1:9" s="93" customFormat="1" ht="12.75" customHeight="1">
      <c r="A2122" s="367">
        <v>2114</v>
      </c>
      <c r="B2122" s="518" t="s">
        <v>5086</v>
      </c>
      <c r="C2122" s="527" t="s">
        <v>2530</v>
      </c>
      <c r="D2122" s="518">
        <v>35001087041</v>
      </c>
      <c r="E2122" s="513" t="s">
        <v>2350</v>
      </c>
      <c r="F2122" s="367" t="s">
        <v>2351</v>
      </c>
      <c r="G2122" s="514">
        <v>100</v>
      </c>
      <c r="H2122" s="514">
        <v>100</v>
      </c>
      <c r="I2122" s="515">
        <v>20</v>
      </c>
    </row>
    <row r="2123" spans="1:9" s="93" customFormat="1" ht="12.75" customHeight="1">
      <c r="A2123" s="367">
        <v>2115</v>
      </c>
      <c r="B2123" s="518" t="s">
        <v>2392</v>
      </c>
      <c r="C2123" s="527" t="s">
        <v>5087</v>
      </c>
      <c r="D2123" s="518">
        <v>45001024181</v>
      </c>
      <c r="E2123" s="513" t="s">
        <v>2350</v>
      </c>
      <c r="F2123" s="367" t="s">
        <v>2351</v>
      </c>
      <c r="G2123" s="514">
        <v>100</v>
      </c>
      <c r="H2123" s="514">
        <v>100</v>
      </c>
      <c r="I2123" s="515">
        <v>20</v>
      </c>
    </row>
    <row r="2124" spans="1:9" s="93" customFormat="1" ht="12.75" customHeight="1">
      <c r="A2124" s="367">
        <v>2116</v>
      </c>
      <c r="B2124" s="447" t="s">
        <v>803</v>
      </c>
      <c r="C2124" s="527" t="s">
        <v>2545</v>
      </c>
      <c r="D2124" s="447" t="s">
        <v>5088</v>
      </c>
      <c r="E2124" s="513" t="s">
        <v>2350</v>
      </c>
      <c r="F2124" s="367" t="s">
        <v>2351</v>
      </c>
      <c r="G2124" s="514">
        <v>100</v>
      </c>
      <c r="H2124" s="514">
        <v>100</v>
      </c>
      <c r="I2124" s="515">
        <v>20</v>
      </c>
    </row>
    <row r="2125" spans="1:9" s="93" customFormat="1" ht="12.75" customHeight="1">
      <c r="A2125" s="367">
        <v>2117</v>
      </c>
      <c r="B2125" s="447" t="s">
        <v>2395</v>
      </c>
      <c r="C2125" s="527" t="s">
        <v>866</v>
      </c>
      <c r="D2125" s="447">
        <v>37001053041</v>
      </c>
      <c r="E2125" s="513" t="s">
        <v>2350</v>
      </c>
      <c r="F2125" s="367" t="s">
        <v>2351</v>
      </c>
      <c r="G2125" s="514">
        <v>100</v>
      </c>
      <c r="H2125" s="514">
        <v>100</v>
      </c>
      <c r="I2125" s="515">
        <v>20</v>
      </c>
    </row>
    <row r="2126" spans="1:9" s="93" customFormat="1" ht="12.75" customHeight="1">
      <c r="A2126" s="367">
        <v>2118</v>
      </c>
      <c r="B2126" s="527" t="s">
        <v>2924</v>
      </c>
      <c r="C2126" s="369" t="s">
        <v>2373</v>
      </c>
      <c r="D2126" s="483" t="s">
        <v>5089</v>
      </c>
      <c r="E2126" s="513" t="s">
        <v>2350</v>
      </c>
      <c r="F2126" s="367" t="s">
        <v>2351</v>
      </c>
      <c r="G2126" s="514">
        <v>100</v>
      </c>
      <c r="H2126" s="514">
        <v>100</v>
      </c>
      <c r="I2126" s="515">
        <v>20</v>
      </c>
    </row>
    <row r="2127" spans="1:9" s="93" customFormat="1" ht="12.75" customHeight="1">
      <c r="A2127" s="367">
        <v>2119</v>
      </c>
      <c r="B2127" s="527" t="s">
        <v>4770</v>
      </c>
      <c r="C2127" s="369" t="s">
        <v>3840</v>
      </c>
      <c r="D2127" s="447" t="s">
        <v>5090</v>
      </c>
      <c r="E2127" s="513" t="s">
        <v>2350</v>
      </c>
      <c r="F2127" s="367" t="s">
        <v>2351</v>
      </c>
      <c r="G2127" s="514">
        <v>100</v>
      </c>
      <c r="H2127" s="514">
        <v>100</v>
      </c>
      <c r="I2127" s="515">
        <v>20</v>
      </c>
    </row>
    <row r="2128" spans="1:9" s="93" customFormat="1" ht="12.75" customHeight="1">
      <c r="A2128" s="367">
        <v>2120</v>
      </c>
      <c r="B2128" s="527" t="s">
        <v>2560</v>
      </c>
      <c r="C2128" s="369" t="s">
        <v>4489</v>
      </c>
      <c r="D2128" s="447">
        <v>62002001206</v>
      </c>
      <c r="E2128" s="513" t="s">
        <v>2350</v>
      </c>
      <c r="F2128" s="367" t="s">
        <v>2351</v>
      </c>
      <c r="G2128" s="514">
        <v>100</v>
      </c>
      <c r="H2128" s="514">
        <v>100</v>
      </c>
      <c r="I2128" s="515">
        <v>20</v>
      </c>
    </row>
    <row r="2129" spans="1:9" s="93" customFormat="1" ht="12.75" customHeight="1">
      <c r="A2129" s="367">
        <v>2121</v>
      </c>
      <c r="B2129" s="527" t="s">
        <v>2520</v>
      </c>
      <c r="C2129" s="369" t="s">
        <v>2778</v>
      </c>
      <c r="D2129" s="447" t="s">
        <v>5091</v>
      </c>
      <c r="E2129" s="513" t="s">
        <v>2350</v>
      </c>
      <c r="F2129" s="367" t="s">
        <v>2351</v>
      </c>
      <c r="G2129" s="514">
        <v>100</v>
      </c>
      <c r="H2129" s="514">
        <v>100</v>
      </c>
      <c r="I2129" s="515">
        <v>20</v>
      </c>
    </row>
    <row r="2130" spans="1:9" s="93" customFormat="1" ht="12.75" customHeight="1">
      <c r="A2130" s="367">
        <v>2122</v>
      </c>
      <c r="B2130" s="527" t="s">
        <v>3012</v>
      </c>
      <c r="C2130" s="369" t="s">
        <v>5092</v>
      </c>
      <c r="D2130" s="516">
        <v>58001012360</v>
      </c>
      <c r="E2130" s="513" t="s">
        <v>2350</v>
      </c>
      <c r="F2130" s="367" t="s">
        <v>2351</v>
      </c>
      <c r="G2130" s="514">
        <v>100</v>
      </c>
      <c r="H2130" s="514">
        <v>100</v>
      </c>
      <c r="I2130" s="515">
        <v>20</v>
      </c>
    </row>
    <row r="2131" spans="1:9" s="93" customFormat="1" ht="12.75" customHeight="1">
      <c r="A2131" s="367">
        <v>2123</v>
      </c>
      <c r="B2131" s="527" t="s">
        <v>870</v>
      </c>
      <c r="C2131" s="369" t="s">
        <v>5093</v>
      </c>
      <c r="D2131" s="447" t="s">
        <v>5094</v>
      </c>
      <c r="E2131" s="513" t="s">
        <v>2350</v>
      </c>
      <c r="F2131" s="367" t="s">
        <v>2351</v>
      </c>
      <c r="G2131" s="514">
        <v>100</v>
      </c>
      <c r="H2131" s="514">
        <v>100</v>
      </c>
      <c r="I2131" s="515">
        <v>20</v>
      </c>
    </row>
    <row r="2132" spans="1:9" s="93" customFormat="1" ht="12.75" customHeight="1">
      <c r="A2132" s="367">
        <v>2124</v>
      </c>
      <c r="B2132" s="518" t="s">
        <v>2464</v>
      </c>
      <c r="C2132" s="527" t="s">
        <v>5095</v>
      </c>
      <c r="D2132" s="447">
        <v>62013000706</v>
      </c>
      <c r="E2132" s="513" t="s">
        <v>2350</v>
      </c>
      <c r="F2132" s="367" t="s">
        <v>2351</v>
      </c>
      <c r="G2132" s="514">
        <v>100</v>
      </c>
      <c r="H2132" s="514">
        <v>100</v>
      </c>
      <c r="I2132" s="515">
        <v>20</v>
      </c>
    </row>
    <row r="2133" spans="1:9" s="93" customFormat="1" ht="12.75" customHeight="1">
      <c r="A2133" s="367">
        <v>2125</v>
      </c>
      <c r="B2133" s="518" t="s">
        <v>676</v>
      </c>
      <c r="C2133" s="527" t="s">
        <v>5096</v>
      </c>
      <c r="D2133" s="447">
        <v>11001000295</v>
      </c>
      <c r="E2133" s="513" t="s">
        <v>2350</v>
      </c>
      <c r="F2133" s="367" t="s">
        <v>2351</v>
      </c>
      <c r="G2133" s="514">
        <v>100</v>
      </c>
      <c r="H2133" s="514">
        <v>100</v>
      </c>
      <c r="I2133" s="515">
        <v>20</v>
      </c>
    </row>
    <row r="2134" spans="1:9" s="93" customFormat="1" ht="12.75" customHeight="1">
      <c r="A2134" s="367">
        <v>2126</v>
      </c>
      <c r="B2134" s="518" t="s">
        <v>2654</v>
      </c>
      <c r="C2134" s="527" t="s">
        <v>2574</v>
      </c>
      <c r="D2134" s="447" t="s">
        <v>5097</v>
      </c>
      <c r="E2134" s="513" t="s">
        <v>2350</v>
      </c>
      <c r="F2134" s="367" t="s">
        <v>2351</v>
      </c>
      <c r="G2134" s="514">
        <v>100</v>
      </c>
      <c r="H2134" s="514">
        <v>100</v>
      </c>
      <c r="I2134" s="515">
        <v>20</v>
      </c>
    </row>
    <row r="2135" spans="1:9" s="93" customFormat="1" ht="12.75" customHeight="1">
      <c r="A2135" s="367">
        <v>2127</v>
      </c>
      <c r="B2135" s="518" t="s">
        <v>3463</v>
      </c>
      <c r="C2135" s="527" t="s">
        <v>5098</v>
      </c>
      <c r="D2135" s="447" t="s">
        <v>5099</v>
      </c>
      <c r="E2135" s="513" t="s">
        <v>2350</v>
      </c>
      <c r="F2135" s="367" t="s">
        <v>2351</v>
      </c>
      <c r="G2135" s="514">
        <v>100</v>
      </c>
      <c r="H2135" s="514">
        <v>100</v>
      </c>
      <c r="I2135" s="515">
        <v>20</v>
      </c>
    </row>
    <row r="2136" spans="1:9" s="93" customFormat="1" ht="12.75" customHeight="1">
      <c r="A2136" s="367">
        <v>2128</v>
      </c>
      <c r="B2136" s="518" t="s">
        <v>853</v>
      </c>
      <c r="C2136" s="527" t="s">
        <v>3069</v>
      </c>
      <c r="D2136" s="447">
        <v>11001009156</v>
      </c>
      <c r="E2136" s="513" t="s">
        <v>2350</v>
      </c>
      <c r="F2136" s="367" t="s">
        <v>2351</v>
      </c>
      <c r="G2136" s="514">
        <v>100</v>
      </c>
      <c r="H2136" s="514">
        <v>100</v>
      </c>
      <c r="I2136" s="515">
        <v>20</v>
      </c>
    </row>
    <row r="2137" spans="1:9" s="93" customFormat="1" ht="12.75" customHeight="1">
      <c r="A2137" s="367">
        <v>2129</v>
      </c>
      <c r="B2137" s="518" t="s">
        <v>5100</v>
      </c>
      <c r="C2137" s="527" t="s">
        <v>2859</v>
      </c>
      <c r="D2137" s="447">
        <v>11001008984</v>
      </c>
      <c r="E2137" s="513" t="s">
        <v>2350</v>
      </c>
      <c r="F2137" s="367" t="s">
        <v>2351</v>
      </c>
      <c r="G2137" s="514">
        <v>100</v>
      </c>
      <c r="H2137" s="514">
        <v>100</v>
      </c>
      <c r="I2137" s="515">
        <v>20</v>
      </c>
    </row>
    <row r="2138" spans="1:9" s="93" customFormat="1" ht="12.75" customHeight="1">
      <c r="A2138" s="367">
        <v>2130</v>
      </c>
      <c r="B2138" s="518" t="s">
        <v>587</v>
      </c>
      <c r="C2138" s="527" t="s">
        <v>4051</v>
      </c>
      <c r="D2138" s="447" t="s">
        <v>5101</v>
      </c>
      <c r="E2138" s="513" t="s">
        <v>2350</v>
      </c>
      <c r="F2138" s="367" t="s">
        <v>2351</v>
      </c>
      <c r="G2138" s="514">
        <v>100</v>
      </c>
      <c r="H2138" s="514">
        <v>100</v>
      </c>
      <c r="I2138" s="515">
        <v>20</v>
      </c>
    </row>
    <row r="2139" spans="1:9" s="93" customFormat="1" ht="12.75" customHeight="1">
      <c r="A2139" s="367">
        <v>2131</v>
      </c>
      <c r="B2139" s="518" t="s">
        <v>4450</v>
      </c>
      <c r="C2139" s="527" t="s">
        <v>2825</v>
      </c>
      <c r="D2139" s="447">
        <v>11001012483</v>
      </c>
      <c r="E2139" s="513" t="s">
        <v>2350</v>
      </c>
      <c r="F2139" s="367" t="s">
        <v>2351</v>
      </c>
      <c r="G2139" s="514">
        <v>100</v>
      </c>
      <c r="H2139" s="514">
        <v>100</v>
      </c>
      <c r="I2139" s="515">
        <v>20</v>
      </c>
    </row>
    <row r="2140" spans="1:9" s="93" customFormat="1" ht="12.75" customHeight="1">
      <c r="A2140" s="367">
        <v>2132</v>
      </c>
      <c r="B2140" s="518" t="s">
        <v>2368</v>
      </c>
      <c r="C2140" s="527" t="s">
        <v>5102</v>
      </c>
      <c r="D2140" s="447">
        <v>11001029517</v>
      </c>
      <c r="E2140" s="513" t="s">
        <v>2350</v>
      </c>
      <c r="F2140" s="367" t="s">
        <v>2351</v>
      </c>
      <c r="G2140" s="514">
        <v>100</v>
      </c>
      <c r="H2140" s="514">
        <v>100</v>
      </c>
      <c r="I2140" s="515">
        <v>20</v>
      </c>
    </row>
    <row r="2141" spans="1:9" s="93" customFormat="1" ht="12.75" customHeight="1">
      <c r="A2141" s="367">
        <v>2133</v>
      </c>
      <c r="B2141" s="518" t="s">
        <v>5103</v>
      </c>
      <c r="C2141" s="527" t="s">
        <v>5104</v>
      </c>
      <c r="D2141" s="447" t="s">
        <v>5105</v>
      </c>
      <c r="E2141" s="513" t="s">
        <v>2350</v>
      </c>
      <c r="F2141" s="367" t="s">
        <v>2351</v>
      </c>
      <c r="G2141" s="514">
        <v>100</v>
      </c>
      <c r="H2141" s="514">
        <v>100</v>
      </c>
      <c r="I2141" s="515">
        <v>20</v>
      </c>
    </row>
    <row r="2142" spans="1:9" s="93" customFormat="1" ht="12.75" customHeight="1">
      <c r="A2142" s="367">
        <v>2134</v>
      </c>
      <c r="B2142" s="518" t="s">
        <v>600</v>
      </c>
      <c r="C2142" s="527" t="s">
        <v>3496</v>
      </c>
      <c r="D2142" s="447">
        <v>11001009922</v>
      </c>
      <c r="E2142" s="513" t="s">
        <v>2350</v>
      </c>
      <c r="F2142" s="367" t="s">
        <v>2351</v>
      </c>
      <c r="G2142" s="514">
        <v>150</v>
      </c>
      <c r="H2142" s="514">
        <v>150</v>
      </c>
      <c r="I2142" s="515">
        <v>30</v>
      </c>
    </row>
    <row r="2143" spans="1:9" s="93" customFormat="1" ht="12.75" customHeight="1">
      <c r="A2143" s="367">
        <v>2135</v>
      </c>
      <c r="B2143" s="518" t="s">
        <v>5106</v>
      </c>
      <c r="C2143" s="527" t="s">
        <v>5107</v>
      </c>
      <c r="D2143" s="447" t="s">
        <v>5108</v>
      </c>
      <c r="E2143" s="513" t="s">
        <v>2350</v>
      </c>
      <c r="F2143" s="367" t="s">
        <v>2351</v>
      </c>
      <c r="G2143" s="514">
        <v>100</v>
      </c>
      <c r="H2143" s="514">
        <v>100</v>
      </c>
      <c r="I2143" s="515">
        <v>20</v>
      </c>
    </row>
    <row r="2144" spans="1:9" s="93" customFormat="1" ht="12.75" customHeight="1">
      <c r="A2144" s="367">
        <v>2136</v>
      </c>
      <c r="B2144" s="518" t="s">
        <v>2669</v>
      </c>
      <c r="C2144" s="527" t="s">
        <v>5109</v>
      </c>
      <c r="D2144" s="447" t="s">
        <v>5110</v>
      </c>
      <c r="E2144" s="513" t="s">
        <v>2350</v>
      </c>
      <c r="F2144" s="367" t="s">
        <v>2351</v>
      </c>
      <c r="G2144" s="514">
        <v>100</v>
      </c>
      <c r="H2144" s="514">
        <v>100</v>
      </c>
      <c r="I2144" s="515">
        <v>20</v>
      </c>
    </row>
    <row r="2145" spans="1:9" s="93" customFormat="1" ht="12.75" customHeight="1">
      <c r="A2145" s="367">
        <v>2137</v>
      </c>
      <c r="B2145" s="518" t="s">
        <v>837</v>
      </c>
      <c r="C2145" s="527" t="s">
        <v>5111</v>
      </c>
      <c r="D2145" s="447" t="s">
        <v>5112</v>
      </c>
      <c r="E2145" s="513" t="s">
        <v>2350</v>
      </c>
      <c r="F2145" s="367" t="s">
        <v>2351</v>
      </c>
      <c r="G2145" s="514">
        <v>100</v>
      </c>
      <c r="H2145" s="514">
        <v>100</v>
      </c>
      <c r="I2145" s="515">
        <v>20</v>
      </c>
    </row>
    <row r="2146" spans="1:9" s="93" customFormat="1" ht="12.75" customHeight="1">
      <c r="A2146" s="367">
        <v>2138</v>
      </c>
      <c r="B2146" s="518" t="s">
        <v>2455</v>
      </c>
      <c r="C2146" s="527" t="s">
        <v>3208</v>
      </c>
      <c r="D2146" s="447" t="s">
        <v>5113</v>
      </c>
      <c r="E2146" s="513" t="s">
        <v>2350</v>
      </c>
      <c r="F2146" s="367" t="s">
        <v>2351</v>
      </c>
      <c r="G2146" s="514">
        <v>100</v>
      </c>
      <c r="H2146" s="514">
        <v>100</v>
      </c>
      <c r="I2146" s="515">
        <v>20</v>
      </c>
    </row>
    <row r="2147" spans="1:9" s="93" customFormat="1" ht="12.75" customHeight="1">
      <c r="A2147" s="367">
        <v>2139</v>
      </c>
      <c r="B2147" s="518" t="s">
        <v>853</v>
      </c>
      <c r="C2147" s="527" t="s">
        <v>4718</v>
      </c>
      <c r="D2147" s="447" t="s">
        <v>5114</v>
      </c>
      <c r="E2147" s="513" t="s">
        <v>2350</v>
      </c>
      <c r="F2147" s="367" t="s">
        <v>2351</v>
      </c>
      <c r="G2147" s="514">
        <v>100</v>
      </c>
      <c r="H2147" s="514">
        <v>100</v>
      </c>
      <c r="I2147" s="515">
        <v>20</v>
      </c>
    </row>
    <row r="2148" spans="1:9" s="93" customFormat="1" ht="12.75" customHeight="1">
      <c r="A2148" s="367">
        <v>2140</v>
      </c>
      <c r="B2148" s="518" t="s">
        <v>847</v>
      </c>
      <c r="C2148" s="527" t="s">
        <v>5115</v>
      </c>
      <c r="D2148" s="447" t="s">
        <v>5116</v>
      </c>
      <c r="E2148" s="513" t="s">
        <v>2350</v>
      </c>
      <c r="F2148" s="367" t="s">
        <v>2351</v>
      </c>
      <c r="G2148" s="514">
        <v>100</v>
      </c>
      <c r="H2148" s="514">
        <v>100</v>
      </c>
      <c r="I2148" s="515">
        <v>20</v>
      </c>
    </row>
    <row r="2149" spans="1:9" s="93" customFormat="1" ht="12.75" customHeight="1">
      <c r="A2149" s="367">
        <v>2141</v>
      </c>
      <c r="B2149" s="518" t="s">
        <v>2395</v>
      </c>
      <c r="C2149" s="527" t="s">
        <v>5117</v>
      </c>
      <c r="D2149" s="447" t="s">
        <v>5118</v>
      </c>
      <c r="E2149" s="513" t="s">
        <v>2350</v>
      </c>
      <c r="F2149" s="367" t="s">
        <v>2351</v>
      </c>
      <c r="G2149" s="514">
        <v>100</v>
      </c>
      <c r="H2149" s="514">
        <v>100</v>
      </c>
      <c r="I2149" s="515">
        <v>20</v>
      </c>
    </row>
    <row r="2150" spans="1:9" s="93" customFormat="1" ht="12.75" customHeight="1">
      <c r="A2150" s="367">
        <v>2142</v>
      </c>
      <c r="B2150" s="518" t="s">
        <v>2714</v>
      </c>
      <c r="C2150" s="527" t="s">
        <v>2626</v>
      </c>
      <c r="D2150" s="447">
        <v>56001004379</v>
      </c>
      <c r="E2150" s="513" t="s">
        <v>2350</v>
      </c>
      <c r="F2150" s="367" t="s">
        <v>2351</v>
      </c>
      <c r="G2150" s="514">
        <v>100</v>
      </c>
      <c r="H2150" s="514">
        <v>100</v>
      </c>
      <c r="I2150" s="515">
        <v>20</v>
      </c>
    </row>
    <row r="2151" spans="1:9" s="93" customFormat="1" ht="12.75" customHeight="1">
      <c r="A2151" s="367">
        <v>2143</v>
      </c>
      <c r="B2151" s="518" t="s">
        <v>2604</v>
      </c>
      <c r="C2151" s="527" t="s">
        <v>5119</v>
      </c>
      <c r="D2151" s="447" t="s">
        <v>5120</v>
      </c>
      <c r="E2151" s="513" t="s">
        <v>2350</v>
      </c>
      <c r="F2151" s="367" t="s">
        <v>2351</v>
      </c>
      <c r="G2151" s="514">
        <v>100</v>
      </c>
      <c r="H2151" s="514">
        <v>100</v>
      </c>
      <c r="I2151" s="515">
        <v>20</v>
      </c>
    </row>
    <row r="2152" spans="1:9" s="93" customFormat="1" ht="12.75" customHeight="1">
      <c r="A2152" s="367">
        <v>2144</v>
      </c>
      <c r="B2152" s="518" t="s">
        <v>2424</v>
      </c>
      <c r="C2152" s="527" t="s">
        <v>5121</v>
      </c>
      <c r="D2152" s="447" t="s">
        <v>5122</v>
      </c>
      <c r="E2152" s="513" t="s">
        <v>2350</v>
      </c>
      <c r="F2152" s="367" t="s">
        <v>2351</v>
      </c>
      <c r="G2152" s="514">
        <v>100</v>
      </c>
      <c r="H2152" s="514">
        <v>100</v>
      </c>
      <c r="I2152" s="515">
        <v>20</v>
      </c>
    </row>
    <row r="2153" spans="1:9" s="93" customFormat="1" ht="12.75" customHeight="1">
      <c r="A2153" s="367">
        <v>2145</v>
      </c>
      <c r="B2153" s="518" t="s">
        <v>2424</v>
      </c>
      <c r="C2153" s="527" t="s">
        <v>4562</v>
      </c>
      <c r="D2153" s="447">
        <v>62005004075</v>
      </c>
      <c r="E2153" s="513" t="s">
        <v>2350</v>
      </c>
      <c r="F2153" s="367" t="s">
        <v>2351</v>
      </c>
      <c r="G2153" s="514">
        <v>100</v>
      </c>
      <c r="H2153" s="514">
        <v>100</v>
      </c>
      <c r="I2153" s="515">
        <v>20</v>
      </c>
    </row>
    <row r="2154" spans="1:9" s="93" customFormat="1" ht="12.75" customHeight="1">
      <c r="A2154" s="367">
        <v>2146</v>
      </c>
      <c r="B2154" s="518" t="s">
        <v>2461</v>
      </c>
      <c r="C2154" s="527" t="s">
        <v>4543</v>
      </c>
      <c r="D2154" s="447">
        <v>62006035837</v>
      </c>
      <c r="E2154" s="513" t="s">
        <v>2350</v>
      </c>
      <c r="F2154" s="367" t="s">
        <v>2351</v>
      </c>
      <c r="G2154" s="514">
        <v>100</v>
      </c>
      <c r="H2154" s="514">
        <v>100</v>
      </c>
      <c r="I2154" s="515">
        <v>20</v>
      </c>
    </row>
    <row r="2155" spans="1:9" s="93" customFormat="1" ht="12.75" customHeight="1">
      <c r="A2155" s="367">
        <v>2147</v>
      </c>
      <c r="B2155" s="518" t="s">
        <v>2375</v>
      </c>
      <c r="C2155" s="527" t="s">
        <v>5123</v>
      </c>
      <c r="D2155" s="447">
        <v>62001029572</v>
      </c>
      <c r="E2155" s="513" t="s">
        <v>2350</v>
      </c>
      <c r="F2155" s="367" t="s">
        <v>2351</v>
      </c>
      <c r="G2155" s="514">
        <v>100</v>
      </c>
      <c r="H2155" s="514">
        <v>100</v>
      </c>
      <c r="I2155" s="515">
        <v>20</v>
      </c>
    </row>
    <row r="2156" spans="1:9" s="93" customFormat="1" ht="12.75" customHeight="1">
      <c r="A2156" s="367">
        <v>2148</v>
      </c>
      <c r="B2156" s="518" t="s">
        <v>2924</v>
      </c>
      <c r="C2156" s="527" t="s">
        <v>5124</v>
      </c>
      <c r="D2156" s="447" t="s">
        <v>5125</v>
      </c>
      <c r="E2156" s="513" t="s">
        <v>2350</v>
      </c>
      <c r="F2156" s="367" t="s">
        <v>2351</v>
      </c>
      <c r="G2156" s="514">
        <v>100</v>
      </c>
      <c r="H2156" s="514">
        <v>100</v>
      </c>
      <c r="I2156" s="515">
        <v>20</v>
      </c>
    </row>
    <row r="2157" spans="1:9" s="93" customFormat="1" ht="12.75" customHeight="1">
      <c r="A2157" s="367">
        <v>2149</v>
      </c>
      <c r="B2157" s="518" t="s">
        <v>2392</v>
      </c>
      <c r="C2157" s="527" t="s">
        <v>5126</v>
      </c>
      <c r="D2157" s="447" t="s">
        <v>5127</v>
      </c>
      <c r="E2157" s="513" t="s">
        <v>2350</v>
      </c>
      <c r="F2157" s="367" t="s">
        <v>2351</v>
      </c>
      <c r="G2157" s="514">
        <v>100</v>
      </c>
      <c r="H2157" s="514">
        <v>100</v>
      </c>
      <c r="I2157" s="515">
        <v>20</v>
      </c>
    </row>
    <row r="2158" spans="1:9" s="93" customFormat="1" ht="12.75" customHeight="1">
      <c r="A2158" s="367">
        <v>2150</v>
      </c>
      <c r="B2158" s="518" t="s">
        <v>3505</v>
      </c>
      <c r="C2158" s="527" t="s">
        <v>5128</v>
      </c>
      <c r="D2158" s="447" t="s">
        <v>1345</v>
      </c>
      <c r="E2158" s="513" t="s">
        <v>2350</v>
      </c>
      <c r="F2158" s="367" t="s">
        <v>2351</v>
      </c>
      <c r="G2158" s="514">
        <v>100</v>
      </c>
      <c r="H2158" s="514">
        <v>100</v>
      </c>
      <c r="I2158" s="515">
        <v>20</v>
      </c>
    </row>
    <row r="2159" spans="1:9" s="93" customFormat="1" ht="12.75" customHeight="1">
      <c r="A2159" s="367">
        <v>2151</v>
      </c>
      <c r="B2159" s="518" t="s">
        <v>2375</v>
      </c>
      <c r="C2159" s="527" t="s">
        <v>5129</v>
      </c>
      <c r="D2159" s="447">
        <v>59001106044</v>
      </c>
      <c r="E2159" s="513" t="s">
        <v>2350</v>
      </c>
      <c r="F2159" s="367" t="s">
        <v>2351</v>
      </c>
      <c r="G2159" s="514">
        <v>100</v>
      </c>
      <c r="H2159" s="514">
        <v>100</v>
      </c>
      <c r="I2159" s="515">
        <v>20</v>
      </c>
    </row>
    <row r="2160" spans="1:9" s="93" customFormat="1" ht="12.75" customHeight="1">
      <c r="A2160" s="367">
        <v>2152</v>
      </c>
      <c r="B2160" s="518" t="s">
        <v>2730</v>
      </c>
      <c r="C2160" s="527" t="s">
        <v>5130</v>
      </c>
      <c r="D2160" s="447">
        <v>13001004840</v>
      </c>
      <c r="E2160" s="513" t="s">
        <v>2350</v>
      </c>
      <c r="F2160" s="367" t="s">
        <v>2351</v>
      </c>
      <c r="G2160" s="514">
        <v>100</v>
      </c>
      <c r="H2160" s="514">
        <v>100</v>
      </c>
      <c r="I2160" s="515">
        <v>20</v>
      </c>
    </row>
    <row r="2161" spans="1:9" s="93" customFormat="1" ht="12.75" customHeight="1">
      <c r="A2161" s="367">
        <v>2153</v>
      </c>
      <c r="B2161" s="518" t="s">
        <v>4652</v>
      </c>
      <c r="C2161" s="527" t="s">
        <v>3170</v>
      </c>
      <c r="D2161" s="447" t="s">
        <v>5131</v>
      </c>
      <c r="E2161" s="513" t="s">
        <v>2350</v>
      </c>
      <c r="F2161" s="367" t="s">
        <v>2351</v>
      </c>
      <c r="G2161" s="514">
        <v>100</v>
      </c>
      <c r="H2161" s="514">
        <v>100</v>
      </c>
      <c r="I2161" s="515">
        <v>20</v>
      </c>
    </row>
    <row r="2162" spans="1:9" s="93" customFormat="1" ht="12.75" customHeight="1">
      <c r="A2162" s="367">
        <v>2154</v>
      </c>
      <c r="B2162" s="518" t="s">
        <v>4781</v>
      </c>
      <c r="C2162" s="527" t="s">
        <v>5132</v>
      </c>
      <c r="D2162" s="447">
        <v>62004014731</v>
      </c>
      <c r="E2162" s="513" t="s">
        <v>2350</v>
      </c>
      <c r="F2162" s="367" t="s">
        <v>2351</v>
      </c>
      <c r="G2162" s="514">
        <v>100</v>
      </c>
      <c r="H2162" s="514">
        <v>100</v>
      </c>
      <c r="I2162" s="515">
        <v>20</v>
      </c>
    </row>
    <row r="2163" spans="1:9" s="93" customFormat="1" ht="12.75" customHeight="1">
      <c r="A2163" s="367">
        <v>2155</v>
      </c>
      <c r="B2163" s="518" t="s">
        <v>2490</v>
      </c>
      <c r="C2163" s="527" t="s">
        <v>5133</v>
      </c>
      <c r="D2163" s="447" t="s">
        <v>5134</v>
      </c>
      <c r="E2163" s="513" t="s">
        <v>2350</v>
      </c>
      <c r="F2163" s="367" t="s">
        <v>2351</v>
      </c>
      <c r="G2163" s="514">
        <v>100</v>
      </c>
      <c r="H2163" s="514">
        <v>100</v>
      </c>
      <c r="I2163" s="515">
        <v>20</v>
      </c>
    </row>
    <row r="2164" spans="1:9" s="93" customFormat="1" ht="12.75" customHeight="1">
      <c r="A2164" s="367">
        <v>2156</v>
      </c>
      <c r="B2164" s="518" t="s">
        <v>2630</v>
      </c>
      <c r="C2164" s="527" t="s">
        <v>5135</v>
      </c>
      <c r="D2164" s="447" t="s">
        <v>5136</v>
      </c>
      <c r="E2164" s="513" t="s">
        <v>2350</v>
      </c>
      <c r="F2164" s="367" t="s">
        <v>2351</v>
      </c>
      <c r="G2164" s="514">
        <v>100</v>
      </c>
      <c r="H2164" s="514">
        <v>100</v>
      </c>
      <c r="I2164" s="515">
        <v>20</v>
      </c>
    </row>
    <row r="2165" spans="1:9" s="93" customFormat="1" ht="12.75" customHeight="1">
      <c r="A2165" s="367">
        <v>2157</v>
      </c>
      <c r="B2165" s="518" t="s">
        <v>5137</v>
      </c>
      <c r="C2165" s="527" t="s">
        <v>2864</v>
      </c>
      <c r="D2165" s="447" t="s">
        <v>5138</v>
      </c>
      <c r="E2165" s="513" t="s">
        <v>2350</v>
      </c>
      <c r="F2165" s="367" t="s">
        <v>2351</v>
      </c>
      <c r="G2165" s="514">
        <v>100</v>
      </c>
      <c r="H2165" s="514">
        <v>100</v>
      </c>
      <c r="I2165" s="515">
        <v>20</v>
      </c>
    </row>
    <row r="2166" spans="1:9" s="93" customFormat="1" ht="12.75" customHeight="1">
      <c r="A2166" s="367">
        <v>2158</v>
      </c>
      <c r="B2166" s="518" t="s">
        <v>2392</v>
      </c>
      <c r="C2166" s="527" t="s">
        <v>5139</v>
      </c>
      <c r="D2166" s="447">
        <v>14001022916</v>
      </c>
      <c r="E2166" s="513" t="s">
        <v>2350</v>
      </c>
      <c r="F2166" s="367" t="s">
        <v>2351</v>
      </c>
      <c r="G2166" s="514">
        <v>100</v>
      </c>
      <c r="H2166" s="514">
        <v>100</v>
      </c>
      <c r="I2166" s="515">
        <v>20</v>
      </c>
    </row>
    <row r="2167" spans="1:9" s="93" customFormat="1" ht="12.75" customHeight="1">
      <c r="A2167" s="367">
        <v>2159</v>
      </c>
      <c r="B2167" s="518" t="s">
        <v>2355</v>
      </c>
      <c r="C2167" s="527" t="s">
        <v>4423</v>
      </c>
      <c r="D2167" s="447">
        <v>39001025516</v>
      </c>
      <c r="E2167" s="513" t="s">
        <v>2350</v>
      </c>
      <c r="F2167" s="367" t="s">
        <v>2351</v>
      </c>
      <c r="G2167" s="514">
        <v>100</v>
      </c>
      <c r="H2167" s="514">
        <v>100</v>
      </c>
      <c r="I2167" s="515">
        <v>20</v>
      </c>
    </row>
    <row r="2168" spans="1:9" s="93" customFormat="1" ht="12.75" customHeight="1">
      <c r="A2168" s="367">
        <v>2160</v>
      </c>
      <c r="B2168" s="518" t="s">
        <v>5140</v>
      </c>
      <c r="C2168" s="527" t="s">
        <v>3899</v>
      </c>
      <c r="D2168" s="447" t="s">
        <v>5141</v>
      </c>
      <c r="E2168" s="513" t="s">
        <v>2350</v>
      </c>
      <c r="F2168" s="367" t="s">
        <v>2351</v>
      </c>
      <c r="G2168" s="514">
        <v>100</v>
      </c>
      <c r="H2168" s="514">
        <v>100</v>
      </c>
      <c r="I2168" s="515">
        <v>20</v>
      </c>
    </row>
    <row r="2169" spans="1:9" s="93" customFormat="1" ht="12.75" customHeight="1">
      <c r="A2169" s="367">
        <v>2161</v>
      </c>
      <c r="B2169" s="518" t="s">
        <v>3524</v>
      </c>
      <c r="C2169" s="527" t="s">
        <v>2825</v>
      </c>
      <c r="D2169" s="447" t="s">
        <v>5142</v>
      </c>
      <c r="E2169" s="513" t="s">
        <v>2350</v>
      </c>
      <c r="F2169" s="367" t="s">
        <v>2351</v>
      </c>
      <c r="G2169" s="514">
        <v>100</v>
      </c>
      <c r="H2169" s="514">
        <v>100</v>
      </c>
      <c r="I2169" s="515">
        <v>20</v>
      </c>
    </row>
    <row r="2170" spans="1:9" s="93" customFormat="1" ht="12.75" customHeight="1">
      <c r="A2170" s="367">
        <v>2162</v>
      </c>
      <c r="B2170" s="518" t="s">
        <v>2509</v>
      </c>
      <c r="C2170" s="527" t="s">
        <v>5143</v>
      </c>
      <c r="D2170" s="447">
        <v>36001028802</v>
      </c>
      <c r="E2170" s="513" t="s">
        <v>2350</v>
      </c>
      <c r="F2170" s="367" t="s">
        <v>2351</v>
      </c>
      <c r="G2170" s="514">
        <v>100</v>
      </c>
      <c r="H2170" s="514">
        <v>100</v>
      </c>
      <c r="I2170" s="515">
        <v>20</v>
      </c>
    </row>
    <row r="2171" spans="1:9" s="93" customFormat="1" ht="12.75" customHeight="1">
      <c r="A2171" s="367">
        <v>2163</v>
      </c>
      <c r="B2171" s="518" t="s">
        <v>2392</v>
      </c>
      <c r="C2171" s="527" t="s">
        <v>5144</v>
      </c>
      <c r="D2171" s="447">
        <v>62011001410</v>
      </c>
      <c r="E2171" s="513" t="s">
        <v>2350</v>
      </c>
      <c r="F2171" s="367" t="s">
        <v>2351</v>
      </c>
      <c r="G2171" s="514">
        <v>100</v>
      </c>
      <c r="H2171" s="514">
        <v>100</v>
      </c>
      <c r="I2171" s="515">
        <v>20</v>
      </c>
    </row>
    <row r="2172" spans="1:9" s="93" customFormat="1" ht="12.75" customHeight="1">
      <c r="A2172" s="367">
        <v>2164</v>
      </c>
      <c r="B2172" s="518" t="s">
        <v>2368</v>
      </c>
      <c r="C2172" s="527" t="s">
        <v>5145</v>
      </c>
      <c r="D2172" s="447">
        <v>62005025926</v>
      </c>
      <c r="E2172" s="513" t="s">
        <v>2350</v>
      </c>
      <c r="F2172" s="367" t="s">
        <v>2351</v>
      </c>
      <c r="G2172" s="514">
        <v>100</v>
      </c>
      <c r="H2172" s="514">
        <v>100</v>
      </c>
      <c r="I2172" s="515">
        <v>20</v>
      </c>
    </row>
    <row r="2173" spans="1:9" s="93" customFormat="1" ht="12.75" customHeight="1">
      <c r="A2173" s="367">
        <v>2165</v>
      </c>
      <c r="B2173" s="518" t="s">
        <v>3113</v>
      </c>
      <c r="C2173" s="527" t="s">
        <v>5146</v>
      </c>
      <c r="D2173" s="447" t="s">
        <v>5147</v>
      </c>
      <c r="E2173" s="513" t="s">
        <v>2350</v>
      </c>
      <c r="F2173" s="367" t="s">
        <v>2351</v>
      </c>
      <c r="G2173" s="514">
        <v>100</v>
      </c>
      <c r="H2173" s="514">
        <v>100</v>
      </c>
      <c r="I2173" s="515">
        <v>20</v>
      </c>
    </row>
    <row r="2174" spans="1:9" s="93" customFormat="1" ht="12.75" customHeight="1">
      <c r="A2174" s="367">
        <v>2166</v>
      </c>
      <c r="B2174" s="518" t="s">
        <v>2791</v>
      </c>
      <c r="C2174" s="527" t="s">
        <v>3903</v>
      </c>
      <c r="D2174" s="447" t="s">
        <v>5148</v>
      </c>
      <c r="E2174" s="513" t="s">
        <v>2350</v>
      </c>
      <c r="F2174" s="367" t="s">
        <v>2351</v>
      </c>
      <c r="G2174" s="514">
        <v>100</v>
      </c>
      <c r="H2174" s="514">
        <v>100</v>
      </c>
      <c r="I2174" s="515">
        <v>20</v>
      </c>
    </row>
    <row r="2175" spans="1:9" s="93" customFormat="1" ht="12.75" customHeight="1">
      <c r="A2175" s="367">
        <v>2167</v>
      </c>
      <c r="B2175" s="518" t="s">
        <v>879</v>
      </c>
      <c r="C2175" s="527" t="s">
        <v>5149</v>
      </c>
      <c r="D2175" s="447" t="s">
        <v>5150</v>
      </c>
      <c r="E2175" s="513" t="s">
        <v>2350</v>
      </c>
      <c r="F2175" s="367" t="s">
        <v>2351</v>
      </c>
      <c r="G2175" s="514">
        <v>100</v>
      </c>
      <c r="H2175" s="514">
        <v>100</v>
      </c>
      <c r="I2175" s="515">
        <v>20</v>
      </c>
    </row>
    <row r="2176" spans="1:9" s="93" customFormat="1" ht="12.75" customHeight="1">
      <c r="A2176" s="367">
        <v>2168</v>
      </c>
      <c r="B2176" s="518" t="s">
        <v>2526</v>
      </c>
      <c r="C2176" s="527" t="s">
        <v>2994</v>
      </c>
      <c r="D2176" s="447" t="s">
        <v>5151</v>
      </c>
      <c r="E2176" s="513" t="s">
        <v>2350</v>
      </c>
      <c r="F2176" s="367" t="s">
        <v>2351</v>
      </c>
      <c r="G2176" s="514">
        <v>100</v>
      </c>
      <c r="H2176" s="514">
        <v>100</v>
      </c>
      <c r="I2176" s="515">
        <v>20</v>
      </c>
    </row>
    <row r="2177" spans="1:9" s="93" customFormat="1" ht="12.75" customHeight="1">
      <c r="A2177" s="367">
        <v>2169</v>
      </c>
      <c r="B2177" s="518" t="s">
        <v>2355</v>
      </c>
      <c r="C2177" s="527" t="s">
        <v>5152</v>
      </c>
      <c r="D2177" s="447">
        <v>62007015502</v>
      </c>
      <c r="E2177" s="513" t="s">
        <v>2350</v>
      </c>
      <c r="F2177" s="367" t="s">
        <v>2351</v>
      </c>
      <c r="G2177" s="514">
        <v>100</v>
      </c>
      <c r="H2177" s="514">
        <v>100</v>
      </c>
      <c r="I2177" s="515">
        <v>20</v>
      </c>
    </row>
    <row r="2178" spans="1:9" s="93" customFormat="1" ht="12.75" customHeight="1">
      <c r="A2178" s="367">
        <v>2170</v>
      </c>
      <c r="B2178" s="518" t="s">
        <v>2817</v>
      </c>
      <c r="C2178" s="527" t="s">
        <v>3519</v>
      </c>
      <c r="D2178" s="447">
        <v>19001019436</v>
      </c>
      <c r="E2178" s="513" t="s">
        <v>2350</v>
      </c>
      <c r="F2178" s="367" t="s">
        <v>2351</v>
      </c>
      <c r="G2178" s="514">
        <v>100</v>
      </c>
      <c r="H2178" s="514">
        <v>100</v>
      </c>
      <c r="I2178" s="515">
        <v>20</v>
      </c>
    </row>
    <row r="2179" spans="1:9" s="93" customFormat="1" ht="12.75" customHeight="1">
      <c r="A2179" s="367">
        <v>2171</v>
      </c>
      <c r="B2179" s="518" t="s">
        <v>2807</v>
      </c>
      <c r="C2179" s="527" t="s">
        <v>2836</v>
      </c>
      <c r="D2179" s="447" t="s">
        <v>5153</v>
      </c>
      <c r="E2179" s="513" t="s">
        <v>2350</v>
      </c>
      <c r="F2179" s="367" t="s">
        <v>2351</v>
      </c>
      <c r="G2179" s="514">
        <v>100</v>
      </c>
      <c r="H2179" s="514">
        <v>100</v>
      </c>
      <c r="I2179" s="515">
        <v>20</v>
      </c>
    </row>
    <row r="2180" spans="1:9" s="93" customFormat="1" ht="12.75" customHeight="1">
      <c r="A2180" s="367">
        <v>2172</v>
      </c>
      <c r="B2180" s="518" t="s">
        <v>5154</v>
      </c>
      <c r="C2180" s="527" t="s">
        <v>5155</v>
      </c>
      <c r="D2180" s="447" t="s">
        <v>5156</v>
      </c>
      <c r="E2180" s="513" t="s">
        <v>2350</v>
      </c>
      <c r="F2180" s="367" t="s">
        <v>2351</v>
      </c>
      <c r="G2180" s="514">
        <v>100</v>
      </c>
      <c r="H2180" s="514">
        <v>100</v>
      </c>
      <c r="I2180" s="515">
        <v>20</v>
      </c>
    </row>
    <row r="2181" spans="1:9" s="93" customFormat="1" ht="12.75" customHeight="1">
      <c r="A2181" s="367">
        <v>2173</v>
      </c>
      <c r="B2181" s="518" t="s">
        <v>2526</v>
      </c>
      <c r="C2181" s="527" t="s">
        <v>5033</v>
      </c>
      <c r="D2181" s="447" t="s">
        <v>5157</v>
      </c>
      <c r="E2181" s="513" t="s">
        <v>2350</v>
      </c>
      <c r="F2181" s="367" t="s">
        <v>2351</v>
      </c>
      <c r="G2181" s="514">
        <v>100</v>
      </c>
      <c r="H2181" s="514">
        <v>100</v>
      </c>
      <c r="I2181" s="515">
        <v>20</v>
      </c>
    </row>
    <row r="2182" spans="1:9" s="93" customFormat="1" ht="12.75" customHeight="1">
      <c r="A2182" s="367">
        <v>2174</v>
      </c>
      <c r="B2182" s="518" t="s">
        <v>3149</v>
      </c>
      <c r="C2182" s="527" t="s">
        <v>5111</v>
      </c>
      <c r="D2182" s="447">
        <v>24001009478</v>
      </c>
      <c r="E2182" s="513" t="s">
        <v>2350</v>
      </c>
      <c r="F2182" s="367" t="s">
        <v>2351</v>
      </c>
      <c r="G2182" s="514">
        <v>100</v>
      </c>
      <c r="H2182" s="514">
        <v>100</v>
      </c>
      <c r="I2182" s="515">
        <v>20</v>
      </c>
    </row>
    <row r="2183" spans="1:9" s="93" customFormat="1" ht="12.75" customHeight="1">
      <c r="A2183" s="367">
        <v>2175</v>
      </c>
      <c r="B2183" s="518" t="s">
        <v>5158</v>
      </c>
      <c r="C2183" s="527" t="s">
        <v>5159</v>
      </c>
      <c r="D2183" s="447">
        <v>24001019887</v>
      </c>
      <c r="E2183" s="513" t="s">
        <v>2350</v>
      </c>
      <c r="F2183" s="367" t="s">
        <v>2351</v>
      </c>
      <c r="G2183" s="514">
        <v>100</v>
      </c>
      <c r="H2183" s="514">
        <v>100</v>
      </c>
      <c r="I2183" s="515">
        <v>20</v>
      </c>
    </row>
    <row r="2184" spans="1:9" s="93" customFormat="1" ht="12.75" customHeight="1">
      <c r="A2184" s="367">
        <v>2176</v>
      </c>
      <c r="B2184" s="518" t="s">
        <v>2382</v>
      </c>
      <c r="C2184" s="527" t="s">
        <v>675</v>
      </c>
      <c r="D2184" s="447">
        <v>24001018025</v>
      </c>
      <c r="E2184" s="513" t="s">
        <v>2350</v>
      </c>
      <c r="F2184" s="367" t="s">
        <v>2351</v>
      </c>
      <c r="G2184" s="514">
        <v>100</v>
      </c>
      <c r="H2184" s="514">
        <v>100</v>
      </c>
      <c r="I2184" s="515">
        <v>20</v>
      </c>
    </row>
    <row r="2185" spans="1:9" s="93" customFormat="1" ht="12.75" customHeight="1">
      <c r="A2185" s="367">
        <v>2177</v>
      </c>
      <c r="B2185" s="518" t="s">
        <v>2656</v>
      </c>
      <c r="C2185" s="527" t="s">
        <v>2769</v>
      </c>
      <c r="D2185" s="447">
        <v>24001029613</v>
      </c>
      <c r="E2185" s="513" t="s">
        <v>2350</v>
      </c>
      <c r="F2185" s="367" t="s">
        <v>2351</v>
      </c>
      <c r="G2185" s="514">
        <v>100</v>
      </c>
      <c r="H2185" s="514">
        <v>100</v>
      </c>
      <c r="I2185" s="515">
        <v>20</v>
      </c>
    </row>
    <row r="2186" spans="1:9" s="93" customFormat="1" ht="12.75" customHeight="1">
      <c r="A2186" s="367">
        <v>2178</v>
      </c>
      <c r="B2186" s="518" t="s">
        <v>5160</v>
      </c>
      <c r="C2186" s="527" t="s">
        <v>5161</v>
      </c>
      <c r="D2186" s="447">
        <v>32001005717</v>
      </c>
      <c r="E2186" s="513" t="s">
        <v>2350</v>
      </c>
      <c r="F2186" s="367" t="s">
        <v>2351</v>
      </c>
      <c r="G2186" s="514">
        <v>100</v>
      </c>
      <c r="H2186" s="514">
        <v>100</v>
      </c>
      <c r="I2186" s="515">
        <v>20</v>
      </c>
    </row>
    <row r="2187" spans="1:9" s="93" customFormat="1" ht="12.75" customHeight="1">
      <c r="A2187" s="367">
        <v>2179</v>
      </c>
      <c r="B2187" s="518" t="s">
        <v>5162</v>
      </c>
      <c r="C2187" s="527" t="s">
        <v>5163</v>
      </c>
      <c r="D2187" s="447">
        <v>32001005377</v>
      </c>
      <c r="E2187" s="513" t="s">
        <v>2350</v>
      </c>
      <c r="F2187" s="367" t="s">
        <v>2351</v>
      </c>
      <c r="G2187" s="514">
        <v>100</v>
      </c>
      <c r="H2187" s="514">
        <v>100</v>
      </c>
      <c r="I2187" s="515">
        <v>20</v>
      </c>
    </row>
    <row r="2188" spans="1:9" s="93" customFormat="1" ht="12.75" customHeight="1">
      <c r="A2188" s="367">
        <v>2180</v>
      </c>
      <c r="B2188" s="518" t="s">
        <v>3032</v>
      </c>
      <c r="C2188" s="527" t="s">
        <v>5164</v>
      </c>
      <c r="D2188" s="447">
        <v>32001017485</v>
      </c>
      <c r="E2188" s="513" t="s">
        <v>2350</v>
      </c>
      <c r="F2188" s="367" t="s">
        <v>2351</v>
      </c>
      <c r="G2188" s="514">
        <v>100</v>
      </c>
      <c r="H2188" s="514">
        <v>100</v>
      </c>
      <c r="I2188" s="515">
        <v>20</v>
      </c>
    </row>
    <row r="2189" spans="1:9" s="93" customFormat="1" ht="12.75" customHeight="1">
      <c r="A2189" s="367">
        <v>2181</v>
      </c>
      <c r="B2189" s="518" t="s">
        <v>5165</v>
      </c>
      <c r="C2189" s="527" t="s">
        <v>5161</v>
      </c>
      <c r="D2189" s="447">
        <v>32001007932</v>
      </c>
      <c r="E2189" s="513" t="s">
        <v>2350</v>
      </c>
      <c r="F2189" s="367" t="s">
        <v>2351</v>
      </c>
      <c r="G2189" s="514">
        <v>100</v>
      </c>
      <c r="H2189" s="514">
        <v>100</v>
      </c>
      <c r="I2189" s="515">
        <v>20</v>
      </c>
    </row>
    <row r="2190" spans="1:9" s="93" customFormat="1" ht="12.75" customHeight="1">
      <c r="A2190" s="367">
        <v>2182</v>
      </c>
      <c r="B2190" s="518" t="s">
        <v>5166</v>
      </c>
      <c r="C2190" s="527" t="s">
        <v>3054</v>
      </c>
      <c r="D2190" s="447">
        <v>32001025166</v>
      </c>
      <c r="E2190" s="513" t="s">
        <v>2350</v>
      </c>
      <c r="F2190" s="367" t="s">
        <v>2351</v>
      </c>
      <c r="G2190" s="514">
        <v>100</v>
      </c>
      <c r="H2190" s="514">
        <v>100</v>
      </c>
      <c r="I2190" s="515">
        <v>20</v>
      </c>
    </row>
    <row r="2191" spans="1:9" s="93" customFormat="1" ht="12.75" customHeight="1">
      <c r="A2191" s="367">
        <v>2183</v>
      </c>
      <c r="B2191" s="518" t="s">
        <v>865</v>
      </c>
      <c r="C2191" s="527" t="s">
        <v>2564</v>
      </c>
      <c r="D2191" s="447">
        <v>61009005092</v>
      </c>
      <c r="E2191" s="513" t="s">
        <v>2350</v>
      </c>
      <c r="F2191" s="367" t="s">
        <v>2351</v>
      </c>
      <c r="G2191" s="514">
        <v>100</v>
      </c>
      <c r="H2191" s="514">
        <v>100</v>
      </c>
      <c r="I2191" s="515">
        <v>20</v>
      </c>
    </row>
    <row r="2192" spans="1:9" s="93" customFormat="1" ht="12.75" customHeight="1">
      <c r="A2192" s="367">
        <v>2184</v>
      </c>
      <c r="B2192" s="518" t="s">
        <v>5167</v>
      </c>
      <c r="C2192" s="527" t="s">
        <v>5168</v>
      </c>
      <c r="D2192" s="447">
        <v>32001026475</v>
      </c>
      <c r="E2192" s="513" t="s">
        <v>2350</v>
      </c>
      <c r="F2192" s="367" t="s">
        <v>2351</v>
      </c>
      <c r="G2192" s="514">
        <v>100</v>
      </c>
      <c r="H2192" s="514">
        <v>100</v>
      </c>
      <c r="I2192" s="515">
        <v>20</v>
      </c>
    </row>
    <row r="2193" spans="1:9" s="93" customFormat="1" ht="12.75" customHeight="1">
      <c r="A2193" s="367">
        <v>2185</v>
      </c>
      <c r="B2193" s="518" t="s">
        <v>3610</v>
      </c>
      <c r="C2193" s="527" t="s">
        <v>3054</v>
      </c>
      <c r="D2193" s="447">
        <v>32001022193</v>
      </c>
      <c r="E2193" s="513" t="s">
        <v>2350</v>
      </c>
      <c r="F2193" s="367" t="s">
        <v>2351</v>
      </c>
      <c r="G2193" s="514">
        <v>100</v>
      </c>
      <c r="H2193" s="514">
        <v>100</v>
      </c>
      <c r="I2193" s="515">
        <v>20</v>
      </c>
    </row>
    <row r="2194" spans="1:9" s="93" customFormat="1" ht="12.75" customHeight="1">
      <c r="A2194" s="367">
        <v>2186</v>
      </c>
      <c r="B2194" s="518" t="s">
        <v>5169</v>
      </c>
      <c r="C2194" s="527" t="s">
        <v>5170</v>
      </c>
      <c r="D2194" s="447">
        <v>32001025501</v>
      </c>
      <c r="E2194" s="513" t="s">
        <v>2350</v>
      </c>
      <c r="F2194" s="367" t="s">
        <v>2351</v>
      </c>
      <c r="G2194" s="514">
        <v>100</v>
      </c>
      <c r="H2194" s="514">
        <v>100</v>
      </c>
      <c r="I2194" s="515">
        <v>20</v>
      </c>
    </row>
    <row r="2195" spans="1:9" s="93" customFormat="1" ht="12.75" customHeight="1">
      <c r="A2195" s="367">
        <v>2187</v>
      </c>
      <c r="B2195" s="518" t="s">
        <v>5171</v>
      </c>
      <c r="C2195" s="527" t="s">
        <v>5172</v>
      </c>
      <c r="D2195" s="447">
        <v>32001027292</v>
      </c>
      <c r="E2195" s="513" t="s">
        <v>2350</v>
      </c>
      <c r="F2195" s="367" t="s">
        <v>2351</v>
      </c>
      <c r="G2195" s="514">
        <v>100</v>
      </c>
      <c r="H2195" s="514">
        <v>100</v>
      </c>
      <c r="I2195" s="515">
        <v>20</v>
      </c>
    </row>
    <row r="2196" spans="1:9" s="93" customFormat="1" ht="12.75" customHeight="1">
      <c r="A2196" s="367">
        <v>2188</v>
      </c>
      <c r="B2196" s="518" t="s">
        <v>5173</v>
      </c>
      <c r="C2196" s="527" t="s">
        <v>3597</v>
      </c>
      <c r="D2196" s="447">
        <v>32001028883</v>
      </c>
      <c r="E2196" s="513" t="s">
        <v>2350</v>
      </c>
      <c r="F2196" s="367" t="s">
        <v>2351</v>
      </c>
      <c r="G2196" s="514">
        <v>100</v>
      </c>
      <c r="H2196" s="514">
        <v>100</v>
      </c>
      <c r="I2196" s="515">
        <v>20</v>
      </c>
    </row>
    <row r="2197" spans="1:9" s="93" customFormat="1" ht="12.75" customHeight="1">
      <c r="A2197" s="367">
        <v>2189</v>
      </c>
      <c r="B2197" s="518" t="s">
        <v>5174</v>
      </c>
      <c r="C2197" s="527" t="s">
        <v>5163</v>
      </c>
      <c r="D2197" s="447">
        <v>32001025945</v>
      </c>
      <c r="E2197" s="513" t="s">
        <v>2350</v>
      </c>
      <c r="F2197" s="367" t="s">
        <v>2351</v>
      </c>
      <c r="G2197" s="514">
        <v>150</v>
      </c>
      <c r="H2197" s="514">
        <v>150</v>
      </c>
      <c r="I2197" s="515">
        <v>30</v>
      </c>
    </row>
    <row r="2198" spans="1:9" s="93" customFormat="1" ht="12.75" customHeight="1">
      <c r="A2198" s="367">
        <v>2190</v>
      </c>
      <c r="B2198" s="518" t="s">
        <v>2824</v>
      </c>
      <c r="C2198" s="527" t="s">
        <v>2598</v>
      </c>
      <c r="D2198" s="518">
        <v>62006029568</v>
      </c>
      <c r="E2198" s="513" t="s">
        <v>2350</v>
      </c>
      <c r="F2198" s="367" t="s">
        <v>2351</v>
      </c>
      <c r="G2198" s="514">
        <v>100</v>
      </c>
      <c r="H2198" s="514">
        <v>100</v>
      </c>
      <c r="I2198" s="515">
        <v>20</v>
      </c>
    </row>
    <row r="2199" spans="1:9" s="93" customFormat="1" ht="12.75" customHeight="1">
      <c r="A2199" s="367">
        <v>2191</v>
      </c>
      <c r="B2199" s="518" t="s">
        <v>679</v>
      </c>
      <c r="C2199" s="527" t="s">
        <v>5175</v>
      </c>
      <c r="D2199" s="518">
        <v>57001044800</v>
      </c>
      <c r="E2199" s="513" t="s">
        <v>2350</v>
      </c>
      <c r="F2199" s="367" t="s">
        <v>2351</v>
      </c>
      <c r="G2199" s="514">
        <v>100</v>
      </c>
      <c r="H2199" s="514">
        <v>100</v>
      </c>
      <c r="I2199" s="515">
        <v>20</v>
      </c>
    </row>
    <row r="2200" spans="1:9" s="93" customFormat="1" ht="12.75" customHeight="1">
      <c r="A2200" s="367">
        <v>2192</v>
      </c>
      <c r="B2200" s="518" t="s">
        <v>4970</v>
      </c>
      <c r="C2200" s="527" t="s">
        <v>3722</v>
      </c>
      <c r="D2200" s="518">
        <v>43001032167</v>
      </c>
      <c r="E2200" s="513" t="s">
        <v>2350</v>
      </c>
      <c r="F2200" s="367" t="s">
        <v>2351</v>
      </c>
      <c r="G2200" s="514">
        <v>100</v>
      </c>
      <c r="H2200" s="514">
        <v>100</v>
      </c>
      <c r="I2200" s="515">
        <v>20</v>
      </c>
    </row>
    <row r="2201" spans="1:9" s="93" customFormat="1" ht="12.75" customHeight="1">
      <c r="A2201" s="367">
        <v>2193</v>
      </c>
      <c r="B2201" s="518" t="s">
        <v>2461</v>
      </c>
      <c r="C2201" s="527" t="s">
        <v>3106</v>
      </c>
      <c r="D2201" s="518">
        <v>43001045534</v>
      </c>
      <c r="E2201" s="513" t="s">
        <v>2350</v>
      </c>
      <c r="F2201" s="367" t="s">
        <v>2351</v>
      </c>
      <c r="G2201" s="514">
        <v>100</v>
      </c>
      <c r="H2201" s="514">
        <v>100</v>
      </c>
      <c r="I2201" s="515">
        <v>20</v>
      </c>
    </row>
    <row r="2202" spans="1:9" s="93" customFormat="1" ht="12.75" customHeight="1">
      <c r="A2202" s="367">
        <v>2194</v>
      </c>
      <c r="B2202" s="518" t="s">
        <v>887</v>
      </c>
      <c r="C2202" s="527" t="s">
        <v>5176</v>
      </c>
      <c r="D2202" s="518">
        <v>43001006291</v>
      </c>
      <c r="E2202" s="513" t="s">
        <v>2350</v>
      </c>
      <c r="F2202" s="367" t="s">
        <v>2351</v>
      </c>
      <c r="G2202" s="514">
        <v>100</v>
      </c>
      <c r="H2202" s="514">
        <v>100</v>
      </c>
      <c r="I2202" s="515">
        <v>20</v>
      </c>
    </row>
    <row r="2203" spans="1:9" s="93" customFormat="1" ht="12.75" customHeight="1">
      <c r="A2203" s="367">
        <v>2195</v>
      </c>
      <c r="B2203" s="518" t="s">
        <v>3976</v>
      </c>
      <c r="C2203" s="527" t="s">
        <v>5177</v>
      </c>
      <c r="D2203" s="518">
        <v>43001036007</v>
      </c>
      <c r="E2203" s="513" t="s">
        <v>2350</v>
      </c>
      <c r="F2203" s="367" t="s">
        <v>2351</v>
      </c>
      <c r="G2203" s="514">
        <v>100</v>
      </c>
      <c r="H2203" s="514">
        <v>100</v>
      </c>
      <c r="I2203" s="515">
        <v>20</v>
      </c>
    </row>
    <row r="2204" spans="1:9" s="93" customFormat="1" ht="12.75" customHeight="1">
      <c r="A2204" s="367">
        <v>2196</v>
      </c>
      <c r="B2204" s="518" t="s">
        <v>3891</v>
      </c>
      <c r="C2204" s="527" t="s">
        <v>5178</v>
      </c>
      <c r="D2204" s="518">
        <v>43001023935</v>
      </c>
      <c r="E2204" s="513" t="s">
        <v>2350</v>
      </c>
      <c r="F2204" s="367" t="s">
        <v>2351</v>
      </c>
      <c r="G2204" s="514">
        <v>100</v>
      </c>
      <c r="H2204" s="514">
        <v>100</v>
      </c>
      <c r="I2204" s="515">
        <v>20</v>
      </c>
    </row>
    <row r="2205" spans="1:9" s="93" customFormat="1" ht="12.75" customHeight="1">
      <c r="A2205" s="367">
        <v>2197</v>
      </c>
      <c r="B2205" s="518" t="s">
        <v>3488</v>
      </c>
      <c r="C2205" s="527" t="s">
        <v>3346</v>
      </c>
      <c r="D2205" s="518">
        <v>43001041396</v>
      </c>
      <c r="E2205" s="513" t="s">
        <v>2350</v>
      </c>
      <c r="F2205" s="367" t="s">
        <v>2351</v>
      </c>
      <c r="G2205" s="514">
        <v>100</v>
      </c>
      <c r="H2205" s="514">
        <v>100</v>
      </c>
      <c r="I2205" s="515">
        <v>20</v>
      </c>
    </row>
    <row r="2206" spans="1:9" s="93" customFormat="1" ht="12.75" customHeight="1">
      <c r="A2206" s="367">
        <v>2198</v>
      </c>
      <c r="B2206" s="518" t="s">
        <v>2791</v>
      </c>
      <c r="C2206" s="527" t="s">
        <v>3070</v>
      </c>
      <c r="D2206" s="518">
        <v>43001022471</v>
      </c>
      <c r="E2206" s="513" t="s">
        <v>2350</v>
      </c>
      <c r="F2206" s="367" t="s">
        <v>2351</v>
      </c>
      <c r="G2206" s="514">
        <v>100</v>
      </c>
      <c r="H2206" s="514">
        <v>100</v>
      </c>
      <c r="I2206" s="515">
        <v>20</v>
      </c>
    </row>
    <row r="2207" spans="1:9" s="93" customFormat="1" ht="12.75" customHeight="1">
      <c r="A2207" s="367">
        <v>2199</v>
      </c>
      <c r="B2207" s="518" t="s">
        <v>2538</v>
      </c>
      <c r="C2207" s="527" t="s">
        <v>5159</v>
      </c>
      <c r="D2207" s="518">
        <v>24001002671</v>
      </c>
      <c r="E2207" s="513" t="s">
        <v>2350</v>
      </c>
      <c r="F2207" s="367" t="s">
        <v>2351</v>
      </c>
      <c r="G2207" s="514">
        <v>100</v>
      </c>
      <c r="H2207" s="514">
        <v>100</v>
      </c>
      <c r="I2207" s="515">
        <v>20</v>
      </c>
    </row>
    <row r="2208" spans="1:9" s="93" customFormat="1" ht="12.75" customHeight="1">
      <c r="A2208" s="367">
        <v>2200</v>
      </c>
      <c r="B2208" s="518" t="s">
        <v>3941</v>
      </c>
      <c r="C2208" s="527" t="s">
        <v>2977</v>
      </c>
      <c r="D2208" s="518">
        <v>43001028801</v>
      </c>
      <c r="E2208" s="513" t="s">
        <v>2350</v>
      </c>
      <c r="F2208" s="367" t="s">
        <v>2351</v>
      </c>
      <c r="G2208" s="514">
        <v>100</v>
      </c>
      <c r="H2208" s="514">
        <v>100</v>
      </c>
      <c r="I2208" s="515">
        <v>20</v>
      </c>
    </row>
    <row r="2209" spans="1:9" s="93" customFormat="1" ht="12.75" customHeight="1">
      <c r="A2209" s="367">
        <v>2201</v>
      </c>
      <c r="B2209" s="518" t="s">
        <v>2520</v>
      </c>
      <c r="C2209" s="527" t="s">
        <v>3346</v>
      </c>
      <c r="D2209" s="518">
        <v>43001033193</v>
      </c>
      <c r="E2209" s="513" t="s">
        <v>2350</v>
      </c>
      <c r="F2209" s="367" t="s">
        <v>2351</v>
      </c>
      <c r="G2209" s="514">
        <v>100</v>
      </c>
      <c r="H2209" s="514">
        <v>100</v>
      </c>
      <c r="I2209" s="515">
        <v>20</v>
      </c>
    </row>
    <row r="2210" spans="1:9" s="93" customFormat="1" ht="12.75" customHeight="1">
      <c r="A2210" s="367">
        <v>2202</v>
      </c>
      <c r="B2210" s="518" t="s">
        <v>2630</v>
      </c>
      <c r="C2210" s="527" t="s">
        <v>5179</v>
      </c>
      <c r="D2210" s="518">
        <v>43001040287</v>
      </c>
      <c r="E2210" s="513" t="s">
        <v>2350</v>
      </c>
      <c r="F2210" s="367" t="s">
        <v>2351</v>
      </c>
      <c r="G2210" s="514">
        <v>100</v>
      </c>
      <c r="H2210" s="514">
        <v>100</v>
      </c>
      <c r="I2210" s="515">
        <v>20</v>
      </c>
    </row>
    <row r="2211" spans="1:9" s="93" customFormat="1" ht="12.75" customHeight="1">
      <c r="A2211" s="367">
        <v>2203</v>
      </c>
      <c r="B2211" s="518" t="s">
        <v>843</v>
      </c>
      <c r="C2211" s="527" t="s">
        <v>5180</v>
      </c>
      <c r="D2211" s="458" t="s">
        <v>5181</v>
      </c>
      <c r="E2211" s="513" t="s">
        <v>2350</v>
      </c>
      <c r="F2211" s="367" t="s">
        <v>2351</v>
      </c>
      <c r="G2211" s="514">
        <v>100</v>
      </c>
      <c r="H2211" s="514">
        <v>100</v>
      </c>
      <c r="I2211" s="515">
        <v>20</v>
      </c>
    </row>
    <row r="2212" spans="1:9" s="93" customFormat="1" ht="12.75" customHeight="1">
      <c r="A2212" s="367">
        <v>2204</v>
      </c>
      <c r="B2212" s="518" t="s">
        <v>5182</v>
      </c>
      <c r="C2212" s="527" t="s">
        <v>4002</v>
      </c>
      <c r="D2212" s="458" t="s">
        <v>5183</v>
      </c>
      <c r="E2212" s="513" t="s">
        <v>2350</v>
      </c>
      <c r="F2212" s="367" t="s">
        <v>2351</v>
      </c>
      <c r="G2212" s="514">
        <v>100</v>
      </c>
      <c r="H2212" s="514">
        <v>100</v>
      </c>
      <c r="I2212" s="515">
        <v>20</v>
      </c>
    </row>
    <row r="2213" spans="1:9" s="93" customFormat="1" ht="12.75" customHeight="1">
      <c r="A2213" s="367">
        <v>2205</v>
      </c>
      <c r="B2213" s="518" t="s">
        <v>4428</v>
      </c>
      <c r="C2213" s="527" t="s">
        <v>5184</v>
      </c>
      <c r="D2213" s="458" t="s">
        <v>5185</v>
      </c>
      <c r="E2213" s="513" t="s">
        <v>2350</v>
      </c>
      <c r="F2213" s="367" t="s">
        <v>2351</v>
      </c>
      <c r="G2213" s="514">
        <v>100</v>
      </c>
      <c r="H2213" s="514">
        <v>100</v>
      </c>
      <c r="I2213" s="515">
        <v>20</v>
      </c>
    </row>
    <row r="2214" spans="1:9" s="93" customFormat="1" ht="12.75" customHeight="1">
      <c r="A2214" s="367">
        <v>2206</v>
      </c>
      <c r="B2214" s="518" t="s">
        <v>2392</v>
      </c>
      <c r="C2214" s="527" t="s">
        <v>5186</v>
      </c>
      <c r="D2214" s="458" t="s">
        <v>5187</v>
      </c>
      <c r="E2214" s="513" t="s">
        <v>2350</v>
      </c>
      <c r="F2214" s="367" t="s">
        <v>2351</v>
      </c>
      <c r="G2214" s="514">
        <v>100</v>
      </c>
      <c r="H2214" s="514">
        <v>100</v>
      </c>
      <c r="I2214" s="515">
        <v>20</v>
      </c>
    </row>
    <row r="2215" spans="1:9" s="93" customFormat="1" ht="12.75" customHeight="1">
      <c r="A2215" s="367">
        <v>2207</v>
      </c>
      <c r="B2215" s="518" t="s">
        <v>3012</v>
      </c>
      <c r="C2215" s="527" t="s">
        <v>5188</v>
      </c>
      <c r="D2215" s="458" t="s">
        <v>5189</v>
      </c>
      <c r="E2215" s="513" t="s">
        <v>2350</v>
      </c>
      <c r="F2215" s="367" t="s">
        <v>2351</v>
      </c>
      <c r="G2215" s="514">
        <v>100</v>
      </c>
      <c r="H2215" s="514">
        <v>100</v>
      </c>
      <c r="I2215" s="515">
        <v>20</v>
      </c>
    </row>
    <row r="2216" spans="1:9" s="93" customFormat="1" ht="12.75" customHeight="1">
      <c r="A2216" s="367">
        <v>2208</v>
      </c>
      <c r="B2216" s="518" t="s">
        <v>2469</v>
      </c>
      <c r="C2216" s="527" t="s">
        <v>5186</v>
      </c>
      <c r="D2216" s="458" t="s">
        <v>5190</v>
      </c>
      <c r="E2216" s="513" t="s">
        <v>2350</v>
      </c>
      <c r="F2216" s="367" t="s">
        <v>2351</v>
      </c>
      <c r="G2216" s="514">
        <v>100</v>
      </c>
      <c r="H2216" s="514">
        <v>100</v>
      </c>
      <c r="I2216" s="515">
        <v>20</v>
      </c>
    </row>
    <row r="2217" spans="1:9" s="93" customFormat="1" ht="12.75" customHeight="1">
      <c r="A2217" s="367">
        <v>2209</v>
      </c>
      <c r="B2217" s="518" t="s">
        <v>2876</v>
      </c>
      <c r="C2217" s="527" t="s">
        <v>5191</v>
      </c>
      <c r="D2217" s="458" t="s">
        <v>5192</v>
      </c>
      <c r="E2217" s="513" t="s">
        <v>2350</v>
      </c>
      <c r="F2217" s="367" t="s">
        <v>2351</v>
      </c>
      <c r="G2217" s="514">
        <v>100</v>
      </c>
      <c r="H2217" s="514">
        <v>100</v>
      </c>
      <c r="I2217" s="515">
        <v>20</v>
      </c>
    </row>
    <row r="2218" spans="1:9" s="93" customFormat="1" ht="12.75" customHeight="1">
      <c r="A2218" s="367">
        <v>2210</v>
      </c>
      <c r="B2218" s="518" t="s">
        <v>676</v>
      </c>
      <c r="C2218" s="527" t="s">
        <v>5193</v>
      </c>
      <c r="D2218" s="458" t="s">
        <v>5194</v>
      </c>
      <c r="E2218" s="513" t="s">
        <v>2350</v>
      </c>
      <c r="F2218" s="367" t="s">
        <v>2351</v>
      </c>
      <c r="G2218" s="514">
        <v>100</v>
      </c>
      <c r="H2218" s="514">
        <v>100</v>
      </c>
      <c r="I2218" s="515">
        <v>20</v>
      </c>
    </row>
    <row r="2219" spans="1:9" s="93" customFormat="1" ht="12.75" customHeight="1">
      <c r="A2219" s="367">
        <v>2211</v>
      </c>
      <c r="B2219" s="518" t="s">
        <v>2449</v>
      </c>
      <c r="C2219" s="527" t="s">
        <v>4259</v>
      </c>
      <c r="D2219" s="458" t="s">
        <v>5195</v>
      </c>
      <c r="E2219" s="513" t="s">
        <v>2350</v>
      </c>
      <c r="F2219" s="367" t="s">
        <v>2351</v>
      </c>
      <c r="G2219" s="514">
        <v>100</v>
      </c>
      <c r="H2219" s="514">
        <v>100</v>
      </c>
      <c r="I2219" s="515">
        <v>20</v>
      </c>
    </row>
    <row r="2220" spans="1:9" s="93" customFormat="1" ht="12.75" customHeight="1">
      <c r="A2220" s="367">
        <v>2212</v>
      </c>
      <c r="B2220" s="518" t="s">
        <v>2793</v>
      </c>
      <c r="C2220" s="527" t="s">
        <v>5196</v>
      </c>
      <c r="D2220" s="458" t="s">
        <v>5197</v>
      </c>
      <c r="E2220" s="513" t="s">
        <v>2350</v>
      </c>
      <c r="F2220" s="367" t="s">
        <v>2351</v>
      </c>
      <c r="G2220" s="514">
        <v>100</v>
      </c>
      <c r="H2220" s="514">
        <v>100</v>
      </c>
      <c r="I2220" s="515">
        <v>20</v>
      </c>
    </row>
    <row r="2221" spans="1:9" s="93" customFormat="1" ht="12.75" customHeight="1">
      <c r="A2221" s="367">
        <v>2213</v>
      </c>
      <c r="B2221" s="518" t="s">
        <v>3647</v>
      </c>
      <c r="C2221" s="527" t="s">
        <v>899</v>
      </c>
      <c r="D2221" s="458" t="s">
        <v>5198</v>
      </c>
      <c r="E2221" s="513" t="s">
        <v>2350</v>
      </c>
      <c r="F2221" s="367" t="s">
        <v>2351</v>
      </c>
      <c r="G2221" s="514">
        <v>100</v>
      </c>
      <c r="H2221" s="514">
        <v>100</v>
      </c>
      <c r="I2221" s="515">
        <v>20</v>
      </c>
    </row>
    <row r="2222" spans="1:9" s="93" customFormat="1" ht="12.75" customHeight="1">
      <c r="A2222" s="367">
        <v>2214</v>
      </c>
      <c r="B2222" s="518" t="s">
        <v>3505</v>
      </c>
      <c r="C2222" s="527" t="s">
        <v>3996</v>
      </c>
      <c r="D2222" s="458" t="s">
        <v>5199</v>
      </c>
      <c r="E2222" s="513" t="s">
        <v>2350</v>
      </c>
      <c r="F2222" s="367" t="s">
        <v>2351</v>
      </c>
      <c r="G2222" s="514">
        <v>100</v>
      </c>
      <c r="H2222" s="514">
        <v>100</v>
      </c>
      <c r="I2222" s="515">
        <v>20</v>
      </c>
    </row>
    <row r="2223" spans="1:9" s="93" customFormat="1" ht="12.75" customHeight="1">
      <c r="A2223" s="367">
        <v>2215</v>
      </c>
      <c r="B2223" s="518" t="s">
        <v>2734</v>
      </c>
      <c r="C2223" s="527" t="s">
        <v>5186</v>
      </c>
      <c r="D2223" s="458" t="s">
        <v>5200</v>
      </c>
      <c r="E2223" s="513" t="s">
        <v>2350</v>
      </c>
      <c r="F2223" s="367" t="s">
        <v>2351</v>
      </c>
      <c r="G2223" s="514">
        <v>100</v>
      </c>
      <c r="H2223" s="514">
        <v>100</v>
      </c>
      <c r="I2223" s="515">
        <v>20</v>
      </c>
    </row>
    <row r="2224" spans="1:9" s="93" customFormat="1" ht="12.75" customHeight="1">
      <c r="A2224" s="367">
        <v>2216</v>
      </c>
      <c r="B2224" s="518" t="s">
        <v>837</v>
      </c>
      <c r="C2224" s="527" t="s">
        <v>4050</v>
      </c>
      <c r="D2224" s="458">
        <v>57001023705</v>
      </c>
      <c r="E2224" s="513" t="s">
        <v>2350</v>
      </c>
      <c r="F2224" s="367" t="s">
        <v>2351</v>
      </c>
      <c r="G2224" s="514">
        <v>100</v>
      </c>
      <c r="H2224" s="514">
        <v>100</v>
      </c>
      <c r="I2224" s="515">
        <v>20</v>
      </c>
    </row>
    <row r="2225" spans="1:9" s="93" customFormat="1" ht="12.75" customHeight="1">
      <c r="A2225" s="367">
        <v>2217</v>
      </c>
      <c r="B2225" s="518" t="s">
        <v>2375</v>
      </c>
      <c r="C2225" s="527" t="s">
        <v>5201</v>
      </c>
      <c r="D2225" s="458" t="s">
        <v>5202</v>
      </c>
      <c r="E2225" s="513" t="s">
        <v>2350</v>
      </c>
      <c r="F2225" s="367" t="s">
        <v>2351</v>
      </c>
      <c r="G2225" s="514">
        <v>100</v>
      </c>
      <c r="H2225" s="514">
        <v>100</v>
      </c>
      <c r="I2225" s="515">
        <v>20</v>
      </c>
    </row>
    <row r="2226" spans="1:9" s="93" customFormat="1" ht="12.75" customHeight="1">
      <c r="A2226" s="367">
        <v>2218</v>
      </c>
      <c r="B2226" s="518" t="s">
        <v>3119</v>
      </c>
      <c r="C2226" s="527" t="s">
        <v>5203</v>
      </c>
      <c r="D2226" s="458" t="s">
        <v>5204</v>
      </c>
      <c r="E2226" s="513" t="s">
        <v>2350</v>
      </c>
      <c r="F2226" s="367" t="s">
        <v>2351</v>
      </c>
      <c r="G2226" s="514">
        <v>100</v>
      </c>
      <c r="H2226" s="514">
        <v>100</v>
      </c>
      <c r="I2226" s="515">
        <v>20</v>
      </c>
    </row>
    <row r="2227" spans="1:9" s="93" customFormat="1" ht="12.75" customHeight="1">
      <c r="A2227" s="367">
        <v>2219</v>
      </c>
      <c r="B2227" s="518" t="s">
        <v>2739</v>
      </c>
      <c r="C2227" s="527" t="s">
        <v>3098</v>
      </c>
      <c r="D2227" s="458" t="s">
        <v>5205</v>
      </c>
      <c r="E2227" s="513" t="s">
        <v>2350</v>
      </c>
      <c r="F2227" s="367" t="s">
        <v>2351</v>
      </c>
      <c r="G2227" s="514">
        <v>100</v>
      </c>
      <c r="H2227" s="514">
        <v>100</v>
      </c>
      <c r="I2227" s="515">
        <v>20</v>
      </c>
    </row>
    <row r="2228" spans="1:9" s="93" customFormat="1" ht="12.75" customHeight="1">
      <c r="A2228" s="367">
        <v>2220</v>
      </c>
      <c r="B2228" s="518" t="s">
        <v>676</v>
      </c>
      <c r="C2228" s="527" t="s">
        <v>852</v>
      </c>
      <c r="D2228" s="458" t="s">
        <v>5206</v>
      </c>
      <c r="E2228" s="513" t="s">
        <v>2350</v>
      </c>
      <c r="F2228" s="367" t="s">
        <v>2351</v>
      </c>
      <c r="G2228" s="514">
        <v>100</v>
      </c>
      <c r="H2228" s="514">
        <v>100</v>
      </c>
      <c r="I2228" s="515">
        <v>20</v>
      </c>
    </row>
    <row r="2229" spans="1:9" s="93" customFormat="1" ht="12.75" customHeight="1">
      <c r="A2229" s="367">
        <v>2221</v>
      </c>
      <c r="B2229" s="518" t="s">
        <v>2630</v>
      </c>
      <c r="C2229" s="527" t="s">
        <v>2371</v>
      </c>
      <c r="D2229" s="458" t="s">
        <v>5207</v>
      </c>
      <c r="E2229" s="513" t="s">
        <v>2350</v>
      </c>
      <c r="F2229" s="367" t="s">
        <v>2351</v>
      </c>
      <c r="G2229" s="514">
        <v>100</v>
      </c>
      <c r="H2229" s="514">
        <v>100</v>
      </c>
      <c r="I2229" s="515">
        <v>20</v>
      </c>
    </row>
    <row r="2230" spans="1:9" s="93" customFormat="1" ht="12.75" customHeight="1">
      <c r="A2230" s="367">
        <v>2222</v>
      </c>
      <c r="B2230" s="518" t="s">
        <v>5043</v>
      </c>
      <c r="C2230" s="527" t="s">
        <v>3141</v>
      </c>
      <c r="D2230" s="458" t="s">
        <v>5208</v>
      </c>
      <c r="E2230" s="513" t="s">
        <v>2350</v>
      </c>
      <c r="F2230" s="367" t="s">
        <v>2351</v>
      </c>
      <c r="G2230" s="514">
        <v>100</v>
      </c>
      <c r="H2230" s="514">
        <v>100</v>
      </c>
      <c r="I2230" s="515">
        <v>20</v>
      </c>
    </row>
    <row r="2231" spans="1:9" s="93" customFormat="1" ht="12.75" customHeight="1">
      <c r="A2231" s="367">
        <v>2223</v>
      </c>
      <c r="B2231" s="518" t="s">
        <v>585</v>
      </c>
      <c r="C2231" s="527" t="s">
        <v>5209</v>
      </c>
      <c r="D2231" s="447">
        <v>20001013150</v>
      </c>
      <c r="E2231" s="513" t="s">
        <v>2350</v>
      </c>
      <c r="F2231" s="367" t="s">
        <v>2351</v>
      </c>
      <c r="G2231" s="514">
        <v>100</v>
      </c>
      <c r="H2231" s="514">
        <v>100</v>
      </c>
      <c r="I2231" s="515">
        <v>20</v>
      </c>
    </row>
    <row r="2232" spans="1:9" s="93" customFormat="1" ht="12.75" customHeight="1">
      <c r="A2232" s="367">
        <v>2224</v>
      </c>
      <c r="B2232" s="518" t="s">
        <v>837</v>
      </c>
      <c r="C2232" s="527" t="s">
        <v>5210</v>
      </c>
      <c r="D2232" s="447">
        <v>53001055048</v>
      </c>
      <c r="E2232" s="513" t="s">
        <v>2350</v>
      </c>
      <c r="F2232" s="367" t="s">
        <v>2351</v>
      </c>
      <c r="G2232" s="514">
        <v>100</v>
      </c>
      <c r="H2232" s="514">
        <v>100</v>
      </c>
      <c r="I2232" s="515">
        <v>20</v>
      </c>
    </row>
    <row r="2233" spans="1:9" s="93" customFormat="1" ht="12.75" customHeight="1">
      <c r="A2233" s="367">
        <v>2225</v>
      </c>
      <c r="B2233" s="518" t="s">
        <v>2730</v>
      </c>
      <c r="C2233" s="527" t="s">
        <v>3939</v>
      </c>
      <c r="D2233" s="447">
        <v>20001060238</v>
      </c>
      <c r="E2233" s="513" t="s">
        <v>2350</v>
      </c>
      <c r="F2233" s="367" t="s">
        <v>2351</v>
      </c>
      <c r="G2233" s="514">
        <v>100</v>
      </c>
      <c r="H2233" s="514">
        <v>100</v>
      </c>
      <c r="I2233" s="515">
        <v>20</v>
      </c>
    </row>
    <row r="2234" spans="1:9" s="93" customFormat="1" ht="12.75" customHeight="1">
      <c r="A2234" s="367">
        <v>2226</v>
      </c>
      <c r="B2234" s="518" t="s">
        <v>2526</v>
      </c>
      <c r="C2234" s="527" t="s">
        <v>5211</v>
      </c>
      <c r="D2234" s="447" t="s">
        <v>5212</v>
      </c>
      <c r="E2234" s="513" t="s">
        <v>2350</v>
      </c>
      <c r="F2234" s="367" t="s">
        <v>2351</v>
      </c>
      <c r="G2234" s="514">
        <v>100</v>
      </c>
      <c r="H2234" s="514">
        <v>100</v>
      </c>
      <c r="I2234" s="515">
        <v>20</v>
      </c>
    </row>
    <row r="2235" spans="1:9" s="93" customFormat="1" ht="12.75" customHeight="1">
      <c r="A2235" s="367">
        <v>2227</v>
      </c>
      <c r="B2235" s="518" t="s">
        <v>676</v>
      </c>
      <c r="C2235" s="527" t="s">
        <v>5213</v>
      </c>
      <c r="D2235" s="447" t="s">
        <v>5214</v>
      </c>
      <c r="E2235" s="513" t="s">
        <v>2350</v>
      </c>
      <c r="F2235" s="367" t="s">
        <v>2351</v>
      </c>
      <c r="G2235" s="514">
        <v>100</v>
      </c>
      <c r="H2235" s="514">
        <v>100</v>
      </c>
      <c r="I2235" s="515">
        <v>20</v>
      </c>
    </row>
    <row r="2236" spans="1:9" s="93" customFormat="1" ht="12.75" customHeight="1">
      <c r="A2236" s="367">
        <v>2228</v>
      </c>
      <c r="B2236" s="518" t="s">
        <v>606</v>
      </c>
      <c r="C2236" s="527" t="s">
        <v>5215</v>
      </c>
      <c r="D2236" s="447">
        <v>20001060525</v>
      </c>
      <c r="E2236" s="513" t="s">
        <v>2350</v>
      </c>
      <c r="F2236" s="367" t="s">
        <v>2351</v>
      </c>
      <c r="G2236" s="514">
        <v>100</v>
      </c>
      <c r="H2236" s="514">
        <v>100</v>
      </c>
      <c r="I2236" s="515">
        <v>20</v>
      </c>
    </row>
    <row r="2237" spans="1:9" s="93" customFormat="1" ht="12.75" customHeight="1">
      <c r="A2237" s="367">
        <v>2229</v>
      </c>
      <c r="B2237" s="518" t="s">
        <v>837</v>
      </c>
      <c r="C2237" s="527" t="s">
        <v>5216</v>
      </c>
      <c r="D2237" s="447">
        <v>20001062301</v>
      </c>
      <c r="E2237" s="513" t="s">
        <v>2350</v>
      </c>
      <c r="F2237" s="367" t="s">
        <v>2351</v>
      </c>
      <c r="G2237" s="514">
        <v>100</v>
      </c>
      <c r="H2237" s="514">
        <v>100</v>
      </c>
      <c r="I2237" s="515">
        <v>20</v>
      </c>
    </row>
    <row r="2238" spans="1:9" s="93" customFormat="1" ht="12.75" customHeight="1">
      <c r="A2238" s="367">
        <v>2230</v>
      </c>
      <c r="B2238" s="518" t="s">
        <v>2538</v>
      </c>
      <c r="C2238" s="527" t="s">
        <v>5211</v>
      </c>
      <c r="D2238" s="447">
        <v>20001042882</v>
      </c>
      <c r="E2238" s="513" t="s">
        <v>2350</v>
      </c>
      <c r="F2238" s="367" t="s">
        <v>2351</v>
      </c>
      <c r="G2238" s="514">
        <v>100</v>
      </c>
      <c r="H2238" s="514">
        <v>100</v>
      </c>
      <c r="I2238" s="515">
        <v>20</v>
      </c>
    </row>
    <row r="2239" spans="1:9" s="93" customFormat="1" ht="12.75" customHeight="1">
      <c r="A2239" s="367">
        <v>2231</v>
      </c>
      <c r="B2239" s="518" t="s">
        <v>2355</v>
      </c>
      <c r="C2239" s="527" t="s">
        <v>5217</v>
      </c>
      <c r="D2239" s="447" t="s">
        <v>5218</v>
      </c>
      <c r="E2239" s="513" t="s">
        <v>2350</v>
      </c>
      <c r="F2239" s="367" t="s">
        <v>2351</v>
      </c>
      <c r="G2239" s="514">
        <v>100</v>
      </c>
      <c r="H2239" s="514">
        <v>100</v>
      </c>
      <c r="I2239" s="515">
        <v>20</v>
      </c>
    </row>
    <row r="2240" spans="1:9" s="93" customFormat="1" ht="12.75" customHeight="1">
      <c r="A2240" s="367">
        <v>2232</v>
      </c>
      <c r="B2240" s="518" t="s">
        <v>2903</v>
      </c>
      <c r="C2240" s="527" t="s">
        <v>2564</v>
      </c>
      <c r="D2240" s="447">
        <v>28001115438</v>
      </c>
      <c r="E2240" s="513" t="s">
        <v>2350</v>
      </c>
      <c r="F2240" s="367" t="s">
        <v>2351</v>
      </c>
      <c r="G2240" s="514">
        <v>100</v>
      </c>
      <c r="H2240" s="514">
        <v>100</v>
      </c>
      <c r="I2240" s="515">
        <v>20</v>
      </c>
    </row>
    <row r="2241" spans="1:9" s="93" customFormat="1" ht="12.75" customHeight="1">
      <c r="A2241" s="367">
        <v>2233</v>
      </c>
      <c r="B2241" s="518" t="s">
        <v>597</v>
      </c>
      <c r="C2241" s="527" t="s">
        <v>2564</v>
      </c>
      <c r="D2241" s="447">
        <v>32001010374</v>
      </c>
      <c r="E2241" s="513" t="s">
        <v>2350</v>
      </c>
      <c r="F2241" s="367" t="s">
        <v>2351</v>
      </c>
      <c r="G2241" s="514">
        <v>100</v>
      </c>
      <c r="H2241" s="514">
        <v>100</v>
      </c>
      <c r="I2241" s="515">
        <v>20</v>
      </c>
    </row>
    <row r="2242" spans="1:9" s="93" customFormat="1" ht="12.75" customHeight="1">
      <c r="A2242" s="367">
        <v>2234</v>
      </c>
      <c r="B2242" s="518" t="s">
        <v>2461</v>
      </c>
      <c r="C2242" s="527" t="s">
        <v>5219</v>
      </c>
      <c r="D2242" s="447">
        <v>52001024198</v>
      </c>
      <c r="E2242" s="513" t="s">
        <v>2350</v>
      </c>
      <c r="F2242" s="367" t="s">
        <v>2351</v>
      </c>
      <c r="G2242" s="514">
        <v>100</v>
      </c>
      <c r="H2242" s="514">
        <v>100</v>
      </c>
      <c r="I2242" s="515">
        <v>20</v>
      </c>
    </row>
    <row r="2243" spans="1:9" s="93" customFormat="1" ht="12.75" customHeight="1">
      <c r="A2243" s="367">
        <v>2235</v>
      </c>
      <c r="B2243" s="518" t="s">
        <v>5220</v>
      </c>
      <c r="C2243" s="527" t="s">
        <v>5221</v>
      </c>
      <c r="D2243" s="447">
        <v>52001016792</v>
      </c>
      <c r="E2243" s="513" t="s">
        <v>2350</v>
      </c>
      <c r="F2243" s="367" t="s">
        <v>2351</v>
      </c>
      <c r="G2243" s="514">
        <v>100</v>
      </c>
      <c r="H2243" s="514">
        <v>100</v>
      </c>
      <c r="I2243" s="515">
        <v>20</v>
      </c>
    </row>
    <row r="2244" spans="1:9" s="93" customFormat="1" ht="12.75" customHeight="1">
      <c r="A2244" s="367">
        <v>2236</v>
      </c>
      <c r="B2244" s="518" t="s">
        <v>2538</v>
      </c>
      <c r="C2244" s="527" t="s">
        <v>2633</v>
      </c>
      <c r="D2244" s="447">
        <v>52001025876</v>
      </c>
      <c r="E2244" s="513" t="s">
        <v>2350</v>
      </c>
      <c r="F2244" s="367" t="s">
        <v>2351</v>
      </c>
      <c r="G2244" s="514">
        <v>100</v>
      </c>
      <c r="H2244" s="514">
        <v>100</v>
      </c>
      <c r="I2244" s="515">
        <v>20</v>
      </c>
    </row>
    <row r="2245" spans="1:9" s="93" customFormat="1" ht="12.75" customHeight="1">
      <c r="A2245" s="367">
        <v>2237</v>
      </c>
      <c r="B2245" s="518" t="s">
        <v>5222</v>
      </c>
      <c r="C2245" s="527" t="s">
        <v>5223</v>
      </c>
      <c r="D2245" s="447">
        <v>52001020590</v>
      </c>
      <c r="E2245" s="513" t="s">
        <v>2350</v>
      </c>
      <c r="F2245" s="367" t="s">
        <v>2351</v>
      </c>
      <c r="G2245" s="514">
        <v>100</v>
      </c>
      <c r="H2245" s="514">
        <v>100</v>
      </c>
      <c r="I2245" s="515">
        <v>20</v>
      </c>
    </row>
    <row r="2246" spans="1:9" s="93" customFormat="1" ht="12.75" customHeight="1">
      <c r="A2246" s="367">
        <v>2238</v>
      </c>
      <c r="B2246" s="518" t="s">
        <v>5224</v>
      </c>
      <c r="C2246" s="527" t="s">
        <v>5225</v>
      </c>
      <c r="D2246" s="447">
        <v>52001020796</v>
      </c>
      <c r="E2246" s="513" t="s">
        <v>2350</v>
      </c>
      <c r="F2246" s="367" t="s">
        <v>2351</v>
      </c>
      <c r="G2246" s="514">
        <v>100</v>
      </c>
      <c r="H2246" s="514">
        <v>100</v>
      </c>
      <c r="I2246" s="515">
        <v>20</v>
      </c>
    </row>
    <row r="2247" spans="1:9" s="93" customFormat="1" ht="12.75" customHeight="1">
      <c r="A2247" s="367">
        <v>2239</v>
      </c>
      <c r="B2247" s="518" t="s">
        <v>2916</v>
      </c>
      <c r="C2247" s="527" t="s">
        <v>5226</v>
      </c>
      <c r="D2247" s="447">
        <v>52001021008</v>
      </c>
      <c r="E2247" s="513" t="s">
        <v>2350</v>
      </c>
      <c r="F2247" s="367" t="s">
        <v>2351</v>
      </c>
      <c r="G2247" s="514">
        <v>100</v>
      </c>
      <c r="H2247" s="514">
        <v>100</v>
      </c>
      <c r="I2247" s="515">
        <v>20</v>
      </c>
    </row>
    <row r="2248" spans="1:9" s="93" customFormat="1" ht="12.75" customHeight="1">
      <c r="A2248" s="367">
        <v>2240</v>
      </c>
      <c r="B2248" s="518" t="s">
        <v>4843</v>
      </c>
      <c r="C2248" s="527" t="s">
        <v>2633</v>
      </c>
      <c r="D2248" s="447">
        <v>52001025176</v>
      </c>
      <c r="E2248" s="513" t="s">
        <v>2350</v>
      </c>
      <c r="F2248" s="367" t="s">
        <v>2351</v>
      </c>
      <c r="G2248" s="514">
        <v>100</v>
      </c>
      <c r="H2248" s="514">
        <v>100</v>
      </c>
      <c r="I2248" s="515">
        <v>20</v>
      </c>
    </row>
    <row r="2249" spans="1:9" s="93" customFormat="1" ht="12.75" customHeight="1">
      <c r="A2249" s="367">
        <v>2241</v>
      </c>
      <c r="B2249" s="518" t="s">
        <v>4795</v>
      </c>
      <c r="C2249" s="527" t="s">
        <v>3720</v>
      </c>
      <c r="D2249" s="447">
        <v>61009023097</v>
      </c>
      <c r="E2249" s="513" t="s">
        <v>2350</v>
      </c>
      <c r="F2249" s="367" t="s">
        <v>2351</v>
      </c>
      <c r="G2249" s="514">
        <v>100</v>
      </c>
      <c r="H2249" s="514">
        <v>100</v>
      </c>
      <c r="I2249" s="515">
        <v>20</v>
      </c>
    </row>
    <row r="2250" spans="1:9" s="93" customFormat="1" ht="12.75" customHeight="1">
      <c r="A2250" s="367">
        <v>2242</v>
      </c>
      <c r="B2250" s="518" t="s">
        <v>5227</v>
      </c>
      <c r="C2250" s="527" t="s">
        <v>5228</v>
      </c>
      <c r="D2250" s="447">
        <v>52001013220</v>
      </c>
      <c r="E2250" s="513" t="s">
        <v>2350</v>
      </c>
      <c r="F2250" s="367" t="s">
        <v>2351</v>
      </c>
      <c r="G2250" s="514">
        <v>100</v>
      </c>
      <c r="H2250" s="514">
        <v>100</v>
      </c>
      <c r="I2250" s="515">
        <v>20</v>
      </c>
    </row>
    <row r="2251" spans="1:9" s="93" customFormat="1" ht="12.75" customHeight="1">
      <c r="A2251" s="367">
        <v>2243</v>
      </c>
      <c r="B2251" s="518" t="s">
        <v>5229</v>
      </c>
      <c r="C2251" s="527" t="s">
        <v>5230</v>
      </c>
      <c r="D2251" s="447" t="s">
        <v>5231</v>
      </c>
      <c r="E2251" s="513" t="s">
        <v>2350</v>
      </c>
      <c r="F2251" s="367" t="s">
        <v>2351</v>
      </c>
      <c r="G2251" s="514">
        <v>100</v>
      </c>
      <c r="H2251" s="514">
        <v>100</v>
      </c>
      <c r="I2251" s="515">
        <v>20</v>
      </c>
    </row>
    <row r="2252" spans="1:9" s="93" customFormat="1" ht="12.75" customHeight="1">
      <c r="A2252" s="367">
        <v>2244</v>
      </c>
      <c r="B2252" s="518" t="s">
        <v>3051</v>
      </c>
      <c r="C2252" s="527" t="s">
        <v>5232</v>
      </c>
      <c r="D2252" s="447">
        <v>52001012796</v>
      </c>
      <c r="E2252" s="513" t="s">
        <v>2350</v>
      </c>
      <c r="F2252" s="367" t="s">
        <v>2351</v>
      </c>
      <c r="G2252" s="514">
        <v>100</v>
      </c>
      <c r="H2252" s="514">
        <v>100</v>
      </c>
      <c r="I2252" s="515">
        <v>20</v>
      </c>
    </row>
    <row r="2253" spans="1:9" s="93" customFormat="1" ht="12.75" customHeight="1">
      <c r="A2253" s="367">
        <v>2245</v>
      </c>
      <c r="B2253" s="518" t="s">
        <v>3505</v>
      </c>
      <c r="C2253" s="527" t="s">
        <v>3275</v>
      </c>
      <c r="D2253" s="447" t="s">
        <v>5233</v>
      </c>
      <c r="E2253" s="513" t="s">
        <v>2350</v>
      </c>
      <c r="F2253" s="367" t="s">
        <v>2351</v>
      </c>
      <c r="G2253" s="514">
        <v>100</v>
      </c>
      <c r="H2253" s="514">
        <v>100</v>
      </c>
      <c r="I2253" s="515">
        <v>20</v>
      </c>
    </row>
    <row r="2254" spans="1:9" s="93" customFormat="1" ht="12.75" customHeight="1">
      <c r="A2254" s="367">
        <v>2246</v>
      </c>
      <c r="B2254" s="518" t="s">
        <v>5234</v>
      </c>
      <c r="C2254" s="527" t="s">
        <v>3277</v>
      </c>
      <c r="D2254" s="447" t="s">
        <v>5235</v>
      </c>
      <c r="E2254" s="513" t="s">
        <v>2350</v>
      </c>
      <c r="F2254" s="367" t="s">
        <v>2351</v>
      </c>
      <c r="G2254" s="514">
        <v>100</v>
      </c>
      <c r="H2254" s="514">
        <v>100</v>
      </c>
      <c r="I2254" s="515">
        <v>20</v>
      </c>
    </row>
    <row r="2255" spans="1:9" s="93" customFormat="1" ht="12.75" customHeight="1">
      <c r="A2255" s="367">
        <v>2247</v>
      </c>
      <c r="B2255" s="518" t="s">
        <v>592</v>
      </c>
      <c r="C2255" s="527" t="s">
        <v>3061</v>
      </c>
      <c r="D2255" s="447">
        <v>44001002031</v>
      </c>
      <c r="E2255" s="513" t="s">
        <v>2350</v>
      </c>
      <c r="F2255" s="367" t="s">
        <v>2351</v>
      </c>
      <c r="G2255" s="514">
        <v>100</v>
      </c>
      <c r="H2255" s="514">
        <v>100</v>
      </c>
      <c r="I2255" s="515">
        <v>20</v>
      </c>
    </row>
    <row r="2256" spans="1:9" s="93" customFormat="1" ht="12.75" customHeight="1">
      <c r="A2256" s="367">
        <v>2248</v>
      </c>
      <c r="B2256" s="518" t="s">
        <v>837</v>
      </c>
      <c r="C2256" s="527" t="s">
        <v>5236</v>
      </c>
      <c r="D2256" s="447">
        <v>44001005146</v>
      </c>
      <c r="E2256" s="513" t="s">
        <v>2350</v>
      </c>
      <c r="F2256" s="367" t="s">
        <v>2351</v>
      </c>
      <c r="G2256" s="514">
        <v>100</v>
      </c>
      <c r="H2256" s="514">
        <v>100</v>
      </c>
      <c r="I2256" s="515">
        <v>20</v>
      </c>
    </row>
    <row r="2257" spans="1:9" s="93" customFormat="1" ht="12.75" customHeight="1">
      <c r="A2257" s="367">
        <v>2249</v>
      </c>
      <c r="B2257" s="518" t="s">
        <v>606</v>
      </c>
      <c r="C2257" s="527" t="s">
        <v>5237</v>
      </c>
      <c r="D2257" s="447">
        <v>44001003742</v>
      </c>
      <c r="E2257" s="513" t="s">
        <v>2350</v>
      </c>
      <c r="F2257" s="367" t="s">
        <v>2351</v>
      </c>
      <c r="G2257" s="514">
        <v>100</v>
      </c>
      <c r="H2257" s="514">
        <v>100</v>
      </c>
      <c r="I2257" s="515">
        <v>20</v>
      </c>
    </row>
    <row r="2258" spans="1:9" s="93" customFormat="1" ht="12.75" customHeight="1">
      <c r="A2258" s="367">
        <v>2250</v>
      </c>
      <c r="B2258" s="518" t="s">
        <v>513</v>
      </c>
      <c r="C2258" s="527" t="s">
        <v>5238</v>
      </c>
      <c r="D2258" s="447">
        <v>13001012601</v>
      </c>
      <c r="E2258" s="513" t="s">
        <v>2350</v>
      </c>
      <c r="F2258" s="367" t="s">
        <v>2351</v>
      </c>
      <c r="G2258" s="514">
        <v>100</v>
      </c>
      <c r="H2258" s="514">
        <v>100</v>
      </c>
      <c r="I2258" s="515">
        <v>20</v>
      </c>
    </row>
    <row r="2259" spans="1:9" s="93" customFormat="1" ht="12.75" customHeight="1">
      <c r="A2259" s="367">
        <v>2251</v>
      </c>
      <c r="B2259" s="518" t="s">
        <v>5086</v>
      </c>
      <c r="C2259" s="527" t="s">
        <v>2859</v>
      </c>
      <c r="D2259" s="447">
        <v>13001015026</v>
      </c>
      <c r="E2259" s="513" t="s">
        <v>2350</v>
      </c>
      <c r="F2259" s="367" t="s">
        <v>2351</v>
      </c>
      <c r="G2259" s="514">
        <v>100</v>
      </c>
      <c r="H2259" s="514">
        <v>100</v>
      </c>
      <c r="I2259" s="515">
        <v>20</v>
      </c>
    </row>
    <row r="2260" spans="1:9" s="93" customFormat="1" ht="12.75" customHeight="1">
      <c r="A2260" s="367">
        <v>2252</v>
      </c>
      <c r="B2260" s="518" t="s">
        <v>3266</v>
      </c>
      <c r="C2260" s="527" t="s">
        <v>3687</v>
      </c>
      <c r="D2260" s="447">
        <v>13001039818</v>
      </c>
      <c r="E2260" s="513" t="s">
        <v>2350</v>
      </c>
      <c r="F2260" s="367" t="s">
        <v>2351</v>
      </c>
      <c r="G2260" s="514">
        <v>100</v>
      </c>
      <c r="H2260" s="514">
        <v>100</v>
      </c>
      <c r="I2260" s="515">
        <v>20</v>
      </c>
    </row>
    <row r="2261" spans="1:9" s="93" customFormat="1" ht="12.75" customHeight="1">
      <c r="A2261" s="367">
        <v>2253</v>
      </c>
      <c r="B2261" s="518" t="s">
        <v>843</v>
      </c>
      <c r="C2261" s="527" t="s">
        <v>5239</v>
      </c>
      <c r="D2261" s="447">
        <v>51001025522</v>
      </c>
      <c r="E2261" s="513" t="s">
        <v>2350</v>
      </c>
      <c r="F2261" s="367" t="s">
        <v>2351</v>
      </c>
      <c r="G2261" s="514">
        <v>100</v>
      </c>
      <c r="H2261" s="514">
        <v>100</v>
      </c>
      <c r="I2261" s="515">
        <v>20</v>
      </c>
    </row>
    <row r="2262" spans="1:9" s="93" customFormat="1" ht="12.75" customHeight="1">
      <c r="A2262" s="367">
        <v>2254</v>
      </c>
      <c r="B2262" s="518" t="s">
        <v>2375</v>
      </c>
      <c r="C2262" s="527" t="s">
        <v>2637</v>
      </c>
      <c r="D2262" s="447">
        <v>13001040353</v>
      </c>
      <c r="E2262" s="513" t="s">
        <v>2350</v>
      </c>
      <c r="F2262" s="367" t="s">
        <v>2351</v>
      </c>
      <c r="G2262" s="514">
        <v>100</v>
      </c>
      <c r="H2262" s="514">
        <v>100</v>
      </c>
      <c r="I2262" s="515">
        <v>20</v>
      </c>
    </row>
    <row r="2263" spans="1:9" s="93" customFormat="1" ht="12.75" customHeight="1">
      <c r="A2263" s="367">
        <v>2255</v>
      </c>
      <c r="B2263" s="518" t="s">
        <v>3726</v>
      </c>
      <c r="C2263" s="527" t="s">
        <v>5240</v>
      </c>
      <c r="D2263" s="447">
        <v>13001038587</v>
      </c>
      <c r="E2263" s="513" t="s">
        <v>2350</v>
      </c>
      <c r="F2263" s="367" t="s">
        <v>2351</v>
      </c>
      <c r="G2263" s="514">
        <v>100</v>
      </c>
      <c r="H2263" s="514">
        <v>100</v>
      </c>
      <c r="I2263" s="515">
        <v>20</v>
      </c>
    </row>
    <row r="2264" spans="1:9" s="93" customFormat="1" ht="12.75" customHeight="1">
      <c r="A2264" s="367">
        <v>2256</v>
      </c>
      <c r="B2264" s="518" t="s">
        <v>5056</v>
      </c>
      <c r="C2264" s="527" t="s">
        <v>5241</v>
      </c>
      <c r="D2264" s="447">
        <v>13001052685</v>
      </c>
      <c r="E2264" s="513" t="s">
        <v>2350</v>
      </c>
      <c r="F2264" s="367" t="s">
        <v>2351</v>
      </c>
      <c r="G2264" s="514">
        <v>100</v>
      </c>
      <c r="H2264" s="514">
        <v>100</v>
      </c>
      <c r="I2264" s="515">
        <v>20</v>
      </c>
    </row>
    <row r="2265" spans="1:9" s="93" customFormat="1" ht="12.75" customHeight="1">
      <c r="A2265" s="367">
        <v>2257</v>
      </c>
      <c r="B2265" s="518" t="s">
        <v>2599</v>
      </c>
      <c r="C2265" s="527" t="s">
        <v>5242</v>
      </c>
      <c r="D2265" s="447">
        <v>13001004224</v>
      </c>
      <c r="E2265" s="513" t="s">
        <v>2350</v>
      </c>
      <c r="F2265" s="367" t="s">
        <v>2351</v>
      </c>
      <c r="G2265" s="514">
        <v>100</v>
      </c>
      <c r="H2265" s="514">
        <v>100</v>
      </c>
      <c r="I2265" s="515">
        <v>20</v>
      </c>
    </row>
    <row r="2266" spans="1:9" s="93" customFormat="1" ht="12.75" customHeight="1">
      <c r="A2266" s="367">
        <v>2258</v>
      </c>
      <c r="B2266" s="518" t="s">
        <v>5243</v>
      </c>
      <c r="C2266" s="527" t="s">
        <v>5244</v>
      </c>
      <c r="D2266" s="447">
        <v>13001032230</v>
      </c>
      <c r="E2266" s="513" t="s">
        <v>2350</v>
      </c>
      <c r="F2266" s="367" t="s">
        <v>2351</v>
      </c>
      <c r="G2266" s="514">
        <v>100</v>
      </c>
      <c r="H2266" s="514">
        <v>100</v>
      </c>
      <c r="I2266" s="515">
        <v>20</v>
      </c>
    </row>
    <row r="2267" spans="1:9" s="93" customFormat="1" ht="12.75" customHeight="1">
      <c r="A2267" s="367">
        <v>2259</v>
      </c>
      <c r="B2267" s="518" t="s">
        <v>4073</v>
      </c>
      <c r="C2267" s="527" t="s">
        <v>5245</v>
      </c>
      <c r="D2267" s="447">
        <v>13001042024</v>
      </c>
      <c r="E2267" s="513" t="s">
        <v>2350</v>
      </c>
      <c r="F2267" s="367" t="s">
        <v>2351</v>
      </c>
      <c r="G2267" s="514">
        <v>100</v>
      </c>
      <c r="H2267" s="514">
        <v>100</v>
      </c>
      <c r="I2267" s="515">
        <v>20</v>
      </c>
    </row>
    <row r="2268" spans="1:9" s="93" customFormat="1" ht="12.75" customHeight="1">
      <c r="A2268" s="367">
        <v>2260</v>
      </c>
      <c r="B2268" s="518" t="s">
        <v>3505</v>
      </c>
      <c r="C2268" s="527" t="s">
        <v>5246</v>
      </c>
      <c r="D2268" s="447">
        <v>13001060745</v>
      </c>
      <c r="E2268" s="513" t="s">
        <v>2350</v>
      </c>
      <c r="F2268" s="367" t="s">
        <v>2351</v>
      </c>
      <c r="G2268" s="514">
        <v>100</v>
      </c>
      <c r="H2268" s="514">
        <v>100</v>
      </c>
      <c r="I2268" s="515">
        <v>20</v>
      </c>
    </row>
    <row r="2269" spans="1:9" s="93" customFormat="1" ht="12.75" customHeight="1">
      <c r="A2269" s="367">
        <v>2261</v>
      </c>
      <c r="B2269" s="518" t="s">
        <v>5247</v>
      </c>
      <c r="C2269" s="527" t="s">
        <v>5248</v>
      </c>
      <c r="D2269" s="447">
        <v>13001009413</v>
      </c>
      <c r="E2269" s="513" t="s">
        <v>2350</v>
      </c>
      <c r="F2269" s="367" t="s">
        <v>2351</v>
      </c>
      <c r="G2269" s="514">
        <v>100</v>
      </c>
      <c r="H2269" s="514">
        <v>100</v>
      </c>
      <c r="I2269" s="515">
        <v>20</v>
      </c>
    </row>
    <row r="2270" spans="1:9" s="93" customFormat="1" ht="12.75" customHeight="1">
      <c r="A2270" s="367">
        <v>2262</v>
      </c>
      <c r="B2270" s="518" t="s">
        <v>2511</v>
      </c>
      <c r="C2270" s="527" t="s">
        <v>3893</v>
      </c>
      <c r="D2270" s="447">
        <v>13001002279</v>
      </c>
      <c r="E2270" s="513" t="s">
        <v>2350</v>
      </c>
      <c r="F2270" s="367" t="s">
        <v>2351</v>
      </c>
      <c r="G2270" s="514">
        <v>100</v>
      </c>
      <c r="H2270" s="514">
        <v>100</v>
      </c>
      <c r="I2270" s="515">
        <v>20</v>
      </c>
    </row>
    <row r="2271" spans="1:9" s="93" customFormat="1" ht="12.75" customHeight="1">
      <c r="A2271" s="367">
        <v>2263</v>
      </c>
      <c r="B2271" s="518" t="s">
        <v>2793</v>
      </c>
      <c r="C2271" s="527" t="s">
        <v>3296</v>
      </c>
      <c r="D2271" s="447">
        <v>13001039813</v>
      </c>
      <c r="E2271" s="513" t="s">
        <v>2350</v>
      </c>
      <c r="F2271" s="367" t="s">
        <v>2351</v>
      </c>
      <c r="G2271" s="514">
        <v>100</v>
      </c>
      <c r="H2271" s="514">
        <v>100</v>
      </c>
      <c r="I2271" s="515">
        <v>20</v>
      </c>
    </row>
    <row r="2272" spans="1:9" s="93" customFormat="1" ht="12.75" customHeight="1">
      <c r="A2272" s="367">
        <v>2264</v>
      </c>
      <c r="B2272" s="518" t="s">
        <v>5249</v>
      </c>
      <c r="C2272" s="527" t="s">
        <v>5250</v>
      </c>
      <c r="D2272" s="447">
        <v>13001000500</v>
      </c>
      <c r="E2272" s="513" t="s">
        <v>2350</v>
      </c>
      <c r="F2272" s="367" t="s">
        <v>2351</v>
      </c>
      <c r="G2272" s="514">
        <v>100</v>
      </c>
      <c r="H2272" s="514">
        <v>100</v>
      </c>
      <c r="I2272" s="515">
        <v>20</v>
      </c>
    </row>
    <row r="2273" spans="1:9" s="93" customFormat="1" ht="12.75" customHeight="1">
      <c r="A2273" s="367">
        <v>2265</v>
      </c>
      <c r="B2273" s="518" t="s">
        <v>2390</v>
      </c>
      <c r="C2273" s="527" t="s">
        <v>4700</v>
      </c>
      <c r="D2273" s="447" t="s">
        <v>5251</v>
      </c>
      <c r="E2273" s="513" t="s">
        <v>2350</v>
      </c>
      <c r="F2273" s="367" t="s">
        <v>2351</v>
      </c>
      <c r="G2273" s="514">
        <v>100</v>
      </c>
      <c r="H2273" s="514">
        <v>100</v>
      </c>
      <c r="I2273" s="515">
        <v>20</v>
      </c>
    </row>
    <row r="2274" spans="1:9" s="93" customFormat="1" ht="12.75" customHeight="1">
      <c r="A2274" s="367">
        <v>2266</v>
      </c>
      <c r="B2274" s="518" t="s">
        <v>676</v>
      </c>
      <c r="C2274" s="527" t="s">
        <v>5252</v>
      </c>
      <c r="D2274" s="447" t="s">
        <v>5253</v>
      </c>
      <c r="E2274" s="513" t="s">
        <v>2350</v>
      </c>
      <c r="F2274" s="367" t="s">
        <v>2351</v>
      </c>
      <c r="G2274" s="514">
        <v>100</v>
      </c>
      <c r="H2274" s="514">
        <v>100</v>
      </c>
      <c r="I2274" s="515">
        <v>20</v>
      </c>
    </row>
    <row r="2275" spans="1:9" s="93" customFormat="1" ht="12.75" customHeight="1">
      <c r="A2275" s="367">
        <v>2267</v>
      </c>
      <c r="B2275" s="518" t="s">
        <v>2807</v>
      </c>
      <c r="C2275" s="527" t="s">
        <v>3070</v>
      </c>
      <c r="D2275" s="447">
        <v>62004028558</v>
      </c>
      <c r="E2275" s="513" t="s">
        <v>2350</v>
      </c>
      <c r="F2275" s="367" t="s">
        <v>2351</v>
      </c>
      <c r="G2275" s="514">
        <v>100</v>
      </c>
      <c r="H2275" s="514">
        <v>100</v>
      </c>
      <c r="I2275" s="515">
        <v>20</v>
      </c>
    </row>
    <row r="2276" spans="1:9" s="93" customFormat="1" ht="12.75" customHeight="1">
      <c r="A2276" s="367">
        <v>2268</v>
      </c>
      <c r="B2276" s="518" t="s">
        <v>4652</v>
      </c>
      <c r="C2276" s="527" t="s">
        <v>5254</v>
      </c>
      <c r="D2276" s="447">
        <v>62001021599</v>
      </c>
      <c r="E2276" s="513" t="s">
        <v>2350</v>
      </c>
      <c r="F2276" s="367" t="s">
        <v>2351</v>
      </c>
      <c r="G2276" s="514">
        <v>100</v>
      </c>
      <c r="H2276" s="514">
        <v>100</v>
      </c>
      <c r="I2276" s="515">
        <v>20</v>
      </c>
    </row>
    <row r="2277" spans="1:9" s="93" customFormat="1" ht="12.75" customHeight="1">
      <c r="A2277" s="367">
        <v>2269</v>
      </c>
      <c r="B2277" s="518" t="s">
        <v>3259</v>
      </c>
      <c r="C2277" s="527" t="s">
        <v>4922</v>
      </c>
      <c r="D2277" s="447">
        <v>62004024047</v>
      </c>
      <c r="E2277" s="513" t="s">
        <v>2350</v>
      </c>
      <c r="F2277" s="367" t="s">
        <v>2351</v>
      </c>
      <c r="G2277" s="514">
        <v>100</v>
      </c>
      <c r="H2277" s="514">
        <v>100</v>
      </c>
      <c r="I2277" s="515">
        <v>20</v>
      </c>
    </row>
    <row r="2278" spans="1:9" s="93" customFormat="1" ht="12.75" customHeight="1">
      <c r="A2278" s="367">
        <v>2270</v>
      </c>
      <c r="B2278" s="518" t="s">
        <v>5106</v>
      </c>
      <c r="C2278" s="527" t="s">
        <v>603</v>
      </c>
      <c r="D2278" s="447">
        <v>18001000315</v>
      </c>
      <c r="E2278" s="513" t="s">
        <v>2350</v>
      </c>
      <c r="F2278" s="367" t="s">
        <v>2351</v>
      </c>
      <c r="G2278" s="514">
        <v>100</v>
      </c>
      <c r="H2278" s="514">
        <v>100</v>
      </c>
      <c r="I2278" s="515">
        <v>20</v>
      </c>
    </row>
    <row r="2279" spans="1:9" s="93" customFormat="1" ht="12.75" customHeight="1">
      <c r="A2279" s="367">
        <v>2271</v>
      </c>
      <c r="B2279" s="518" t="s">
        <v>3068</v>
      </c>
      <c r="C2279" s="527" t="s">
        <v>4628</v>
      </c>
      <c r="D2279" s="447">
        <v>62005013375</v>
      </c>
      <c r="E2279" s="513" t="s">
        <v>2350</v>
      </c>
      <c r="F2279" s="367" t="s">
        <v>2351</v>
      </c>
      <c r="G2279" s="514">
        <v>100</v>
      </c>
      <c r="H2279" s="514">
        <v>100</v>
      </c>
      <c r="I2279" s="515">
        <v>20</v>
      </c>
    </row>
    <row r="2280" spans="1:9" s="93" customFormat="1" ht="12.75" customHeight="1">
      <c r="A2280" s="367">
        <v>2272</v>
      </c>
      <c r="B2280" s="518" t="s">
        <v>5255</v>
      </c>
      <c r="C2280" s="527" t="s">
        <v>2569</v>
      </c>
      <c r="D2280" s="447">
        <v>26001022306</v>
      </c>
      <c r="E2280" s="513" t="s">
        <v>2350</v>
      </c>
      <c r="F2280" s="367" t="s">
        <v>2351</v>
      </c>
      <c r="G2280" s="514">
        <v>100</v>
      </c>
      <c r="H2280" s="514">
        <v>100</v>
      </c>
      <c r="I2280" s="515">
        <v>20</v>
      </c>
    </row>
    <row r="2281" spans="1:9" s="93" customFormat="1" ht="12.75" customHeight="1">
      <c r="A2281" s="367">
        <v>2273</v>
      </c>
      <c r="B2281" s="518" t="s">
        <v>671</v>
      </c>
      <c r="C2281" s="527" t="s">
        <v>4185</v>
      </c>
      <c r="D2281" s="447">
        <v>26001007575</v>
      </c>
      <c r="E2281" s="513" t="s">
        <v>2350</v>
      </c>
      <c r="F2281" s="367" t="s">
        <v>2351</v>
      </c>
      <c r="G2281" s="514">
        <v>100</v>
      </c>
      <c r="H2281" s="514">
        <v>100</v>
      </c>
      <c r="I2281" s="515">
        <v>20</v>
      </c>
    </row>
    <row r="2282" spans="1:9" s="93" customFormat="1" ht="12.75" customHeight="1">
      <c r="A2282" s="367">
        <v>2274</v>
      </c>
      <c r="B2282" s="518" t="s">
        <v>585</v>
      </c>
      <c r="C2282" s="527" t="s">
        <v>4346</v>
      </c>
      <c r="D2282" s="447">
        <v>26001006639</v>
      </c>
      <c r="E2282" s="513" t="s">
        <v>2350</v>
      </c>
      <c r="F2282" s="367" t="s">
        <v>2351</v>
      </c>
      <c r="G2282" s="514">
        <v>100</v>
      </c>
      <c r="H2282" s="514">
        <v>100</v>
      </c>
      <c r="I2282" s="515">
        <v>20</v>
      </c>
    </row>
    <row r="2283" spans="1:9" s="93" customFormat="1" ht="12.75" customHeight="1">
      <c r="A2283" s="367">
        <v>2275</v>
      </c>
      <c r="B2283" s="518" t="s">
        <v>3153</v>
      </c>
      <c r="C2283" s="527" t="s">
        <v>3537</v>
      </c>
      <c r="D2283" s="447">
        <v>26001026427</v>
      </c>
      <c r="E2283" s="513" t="s">
        <v>2350</v>
      </c>
      <c r="F2283" s="367" t="s">
        <v>2351</v>
      </c>
      <c r="G2283" s="514">
        <v>100</v>
      </c>
      <c r="H2283" s="514">
        <v>100</v>
      </c>
      <c r="I2283" s="515">
        <v>20</v>
      </c>
    </row>
    <row r="2284" spans="1:9" s="93" customFormat="1" ht="12.75" customHeight="1">
      <c r="A2284" s="367">
        <v>2276</v>
      </c>
      <c r="B2284" s="518" t="s">
        <v>2520</v>
      </c>
      <c r="C2284" s="527" t="s">
        <v>5256</v>
      </c>
      <c r="D2284" s="447">
        <v>61004023668</v>
      </c>
      <c r="E2284" s="513" t="s">
        <v>2350</v>
      </c>
      <c r="F2284" s="367" t="s">
        <v>2351</v>
      </c>
      <c r="G2284" s="514">
        <v>100</v>
      </c>
      <c r="H2284" s="514">
        <v>100</v>
      </c>
      <c r="I2284" s="515">
        <v>20</v>
      </c>
    </row>
    <row r="2285" spans="1:9" s="93" customFormat="1" ht="12.75" customHeight="1">
      <c r="A2285" s="367">
        <v>2277</v>
      </c>
      <c r="B2285" s="518" t="s">
        <v>5257</v>
      </c>
      <c r="C2285" s="527" t="s">
        <v>4690</v>
      </c>
      <c r="D2285" s="447" t="s">
        <v>5258</v>
      </c>
      <c r="E2285" s="513" t="s">
        <v>2350</v>
      </c>
      <c r="F2285" s="367" t="s">
        <v>2351</v>
      </c>
      <c r="G2285" s="514">
        <v>100</v>
      </c>
      <c r="H2285" s="514">
        <v>100</v>
      </c>
      <c r="I2285" s="515">
        <v>20</v>
      </c>
    </row>
    <row r="2286" spans="1:9" s="93" customFormat="1" ht="12.75" customHeight="1">
      <c r="A2286" s="367">
        <v>2278</v>
      </c>
      <c r="B2286" s="518" t="s">
        <v>4579</v>
      </c>
      <c r="C2286" s="527" t="s">
        <v>5259</v>
      </c>
      <c r="D2286" s="447">
        <v>61001053662</v>
      </c>
      <c r="E2286" s="513" t="s">
        <v>2350</v>
      </c>
      <c r="F2286" s="367" t="s">
        <v>2351</v>
      </c>
      <c r="G2286" s="514">
        <v>100</v>
      </c>
      <c r="H2286" s="514">
        <v>100</v>
      </c>
      <c r="I2286" s="515">
        <v>20</v>
      </c>
    </row>
    <row r="2287" spans="1:9" s="93" customFormat="1" ht="12.75" customHeight="1">
      <c r="A2287" s="367">
        <v>2279</v>
      </c>
      <c r="B2287" s="518" t="s">
        <v>676</v>
      </c>
      <c r="C2287" s="527" t="s">
        <v>5260</v>
      </c>
      <c r="D2287" s="447">
        <v>26001005996</v>
      </c>
      <c r="E2287" s="513" t="s">
        <v>2350</v>
      </c>
      <c r="F2287" s="367" t="s">
        <v>2351</v>
      </c>
      <c r="G2287" s="514">
        <v>100</v>
      </c>
      <c r="H2287" s="514">
        <v>100</v>
      </c>
      <c r="I2287" s="515">
        <v>20</v>
      </c>
    </row>
    <row r="2288" spans="1:9" s="93" customFormat="1" ht="12.75" customHeight="1">
      <c r="A2288" s="367">
        <v>2280</v>
      </c>
      <c r="B2288" s="518" t="s">
        <v>843</v>
      </c>
      <c r="C2288" s="527" t="s">
        <v>3685</v>
      </c>
      <c r="D2288" s="447">
        <v>26001032399</v>
      </c>
      <c r="E2288" s="513" t="s">
        <v>2350</v>
      </c>
      <c r="F2288" s="367" t="s">
        <v>2351</v>
      </c>
      <c r="G2288" s="514">
        <v>100</v>
      </c>
      <c r="H2288" s="514">
        <v>100</v>
      </c>
      <c r="I2288" s="515">
        <v>20</v>
      </c>
    </row>
    <row r="2289" spans="1:9" s="93" customFormat="1" ht="12.75" customHeight="1">
      <c r="A2289" s="367">
        <v>2281</v>
      </c>
      <c r="B2289" s="518" t="s">
        <v>4394</v>
      </c>
      <c r="C2289" s="527" t="s">
        <v>2625</v>
      </c>
      <c r="D2289" s="447">
        <v>26001008717</v>
      </c>
      <c r="E2289" s="513" t="s">
        <v>2350</v>
      </c>
      <c r="F2289" s="367" t="s">
        <v>2351</v>
      </c>
      <c r="G2289" s="514">
        <v>100</v>
      </c>
      <c r="H2289" s="514">
        <v>100</v>
      </c>
      <c r="I2289" s="515">
        <v>20</v>
      </c>
    </row>
    <row r="2290" spans="1:9" s="93" customFormat="1" ht="12.75" customHeight="1">
      <c r="A2290" s="367">
        <v>2282</v>
      </c>
      <c r="B2290" s="518" t="s">
        <v>4760</v>
      </c>
      <c r="C2290" s="527" t="s">
        <v>3546</v>
      </c>
      <c r="D2290" s="447">
        <v>61009009019</v>
      </c>
      <c r="E2290" s="513" t="s">
        <v>2350</v>
      </c>
      <c r="F2290" s="367" t="s">
        <v>2351</v>
      </c>
      <c r="G2290" s="514">
        <v>100</v>
      </c>
      <c r="H2290" s="514">
        <v>100</v>
      </c>
      <c r="I2290" s="515">
        <v>20</v>
      </c>
    </row>
    <row r="2291" spans="1:9" s="93" customFormat="1" ht="12.75" customHeight="1">
      <c r="A2291" s="367">
        <v>2283</v>
      </c>
      <c r="B2291" s="518" t="s">
        <v>2824</v>
      </c>
      <c r="C2291" s="527" t="s">
        <v>5261</v>
      </c>
      <c r="D2291" s="447">
        <v>26001033073</v>
      </c>
      <c r="E2291" s="513" t="s">
        <v>2350</v>
      </c>
      <c r="F2291" s="367" t="s">
        <v>2351</v>
      </c>
      <c r="G2291" s="514">
        <v>100</v>
      </c>
      <c r="H2291" s="514">
        <v>100</v>
      </c>
      <c r="I2291" s="515">
        <v>20</v>
      </c>
    </row>
    <row r="2292" spans="1:9" s="93" customFormat="1" ht="12.75" customHeight="1">
      <c r="A2292" s="367">
        <v>2284</v>
      </c>
      <c r="B2292" s="518" t="s">
        <v>4591</v>
      </c>
      <c r="C2292" s="527" t="s">
        <v>2911</v>
      </c>
      <c r="D2292" s="447">
        <v>26001023658</v>
      </c>
      <c r="E2292" s="513" t="s">
        <v>2350</v>
      </c>
      <c r="F2292" s="367" t="s">
        <v>2351</v>
      </c>
      <c r="G2292" s="514">
        <v>100</v>
      </c>
      <c r="H2292" s="514">
        <v>100</v>
      </c>
      <c r="I2292" s="515">
        <v>20</v>
      </c>
    </row>
    <row r="2293" spans="1:9" s="93" customFormat="1" ht="12.75" customHeight="1">
      <c r="A2293" s="367">
        <v>2285</v>
      </c>
      <c r="B2293" s="518" t="s">
        <v>4049</v>
      </c>
      <c r="C2293" s="527" t="s">
        <v>5262</v>
      </c>
      <c r="D2293" s="447">
        <v>26001026246</v>
      </c>
      <c r="E2293" s="513" t="s">
        <v>2350</v>
      </c>
      <c r="F2293" s="367" t="s">
        <v>2351</v>
      </c>
      <c r="G2293" s="514">
        <v>100</v>
      </c>
      <c r="H2293" s="514">
        <v>100</v>
      </c>
      <c r="I2293" s="515">
        <v>20</v>
      </c>
    </row>
    <row r="2294" spans="1:9" s="93" customFormat="1" ht="12.75" customHeight="1">
      <c r="A2294" s="367">
        <v>2286</v>
      </c>
      <c r="B2294" s="518" t="s">
        <v>4038</v>
      </c>
      <c r="C2294" s="527" t="s">
        <v>5263</v>
      </c>
      <c r="D2294" s="447">
        <v>26001008024</v>
      </c>
      <c r="E2294" s="513" t="s">
        <v>2350</v>
      </c>
      <c r="F2294" s="367" t="s">
        <v>2351</v>
      </c>
      <c r="G2294" s="514">
        <v>100</v>
      </c>
      <c r="H2294" s="514">
        <v>100</v>
      </c>
      <c r="I2294" s="515">
        <v>20</v>
      </c>
    </row>
    <row r="2295" spans="1:9" s="93" customFormat="1" ht="12.75" customHeight="1">
      <c r="A2295" s="367">
        <v>2287</v>
      </c>
      <c r="B2295" s="518" t="s">
        <v>2714</v>
      </c>
      <c r="C2295" s="527" t="s">
        <v>4259</v>
      </c>
      <c r="D2295" s="447">
        <v>26001021198</v>
      </c>
      <c r="E2295" s="513" t="s">
        <v>2350</v>
      </c>
      <c r="F2295" s="367" t="s">
        <v>2351</v>
      </c>
      <c r="G2295" s="514">
        <v>100</v>
      </c>
      <c r="H2295" s="514">
        <v>100</v>
      </c>
      <c r="I2295" s="515">
        <v>20</v>
      </c>
    </row>
    <row r="2296" spans="1:9" s="93" customFormat="1" ht="12.75" customHeight="1">
      <c r="A2296" s="367">
        <v>2288</v>
      </c>
      <c r="B2296" s="518" t="s">
        <v>2403</v>
      </c>
      <c r="C2296" s="527" t="s">
        <v>4899</v>
      </c>
      <c r="D2296" s="518">
        <v>27001001335</v>
      </c>
      <c r="E2296" s="513" t="s">
        <v>2350</v>
      </c>
      <c r="F2296" s="367" t="s">
        <v>2351</v>
      </c>
      <c r="G2296" s="514">
        <v>100</v>
      </c>
      <c r="H2296" s="514">
        <v>100</v>
      </c>
      <c r="I2296" s="515">
        <v>20</v>
      </c>
    </row>
    <row r="2297" spans="1:9" s="93" customFormat="1" ht="12.75" customHeight="1">
      <c r="A2297" s="367">
        <v>2289</v>
      </c>
      <c r="B2297" s="518" t="s">
        <v>5264</v>
      </c>
      <c r="C2297" s="527" t="s">
        <v>5265</v>
      </c>
      <c r="D2297" s="518">
        <v>27001002151</v>
      </c>
      <c r="E2297" s="513" t="s">
        <v>2350</v>
      </c>
      <c r="F2297" s="367" t="s">
        <v>2351</v>
      </c>
      <c r="G2297" s="514">
        <v>100</v>
      </c>
      <c r="H2297" s="514">
        <v>100</v>
      </c>
      <c r="I2297" s="515">
        <v>20</v>
      </c>
    </row>
    <row r="2298" spans="1:9" s="93" customFormat="1" ht="12.75" customHeight="1">
      <c r="A2298" s="367">
        <v>2290</v>
      </c>
      <c r="B2298" s="518" t="s">
        <v>5266</v>
      </c>
      <c r="C2298" s="527" t="s">
        <v>5267</v>
      </c>
      <c r="D2298" s="518">
        <v>27001005251</v>
      </c>
      <c r="E2298" s="513" t="s">
        <v>2350</v>
      </c>
      <c r="F2298" s="367" t="s">
        <v>2351</v>
      </c>
      <c r="G2298" s="514">
        <v>100</v>
      </c>
      <c r="H2298" s="514">
        <v>100</v>
      </c>
      <c r="I2298" s="515">
        <v>20</v>
      </c>
    </row>
    <row r="2299" spans="1:9" s="93" customFormat="1" ht="12.75" customHeight="1">
      <c r="A2299" s="367">
        <v>2291</v>
      </c>
      <c r="B2299" s="518" t="s">
        <v>3724</v>
      </c>
      <c r="C2299" s="527" t="s">
        <v>5268</v>
      </c>
      <c r="D2299" s="518">
        <v>27001002260</v>
      </c>
      <c r="E2299" s="513" t="s">
        <v>2350</v>
      </c>
      <c r="F2299" s="367" t="s">
        <v>2351</v>
      </c>
      <c r="G2299" s="514">
        <v>100</v>
      </c>
      <c r="H2299" s="514">
        <v>100</v>
      </c>
      <c r="I2299" s="515">
        <v>20</v>
      </c>
    </row>
    <row r="2300" spans="1:9" s="93" customFormat="1" ht="12.75" customHeight="1">
      <c r="A2300" s="367">
        <v>2292</v>
      </c>
      <c r="B2300" s="518" t="s">
        <v>2446</v>
      </c>
      <c r="C2300" s="527" t="s">
        <v>3715</v>
      </c>
      <c r="D2300" s="518">
        <v>27001002957</v>
      </c>
      <c r="E2300" s="513" t="s">
        <v>2350</v>
      </c>
      <c r="F2300" s="367" t="s">
        <v>2351</v>
      </c>
      <c r="G2300" s="514">
        <v>100</v>
      </c>
      <c r="H2300" s="514">
        <v>100</v>
      </c>
      <c r="I2300" s="515">
        <v>20</v>
      </c>
    </row>
    <row r="2301" spans="1:9" s="93" customFormat="1" ht="12.75" customHeight="1">
      <c r="A2301" s="367">
        <v>2293</v>
      </c>
      <c r="B2301" s="518" t="s">
        <v>2424</v>
      </c>
      <c r="C2301" s="527" t="s">
        <v>3834</v>
      </c>
      <c r="D2301" s="518">
        <v>27001004732</v>
      </c>
      <c r="E2301" s="513" t="s">
        <v>2350</v>
      </c>
      <c r="F2301" s="367" t="s">
        <v>2351</v>
      </c>
      <c r="G2301" s="514">
        <v>100</v>
      </c>
      <c r="H2301" s="514">
        <v>100</v>
      </c>
      <c r="I2301" s="515">
        <v>20</v>
      </c>
    </row>
    <row r="2302" spans="1:9" s="93" customFormat="1" ht="12.75" customHeight="1">
      <c r="A2302" s="367">
        <v>2294</v>
      </c>
      <c r="B2302" s="518" t="s">
        <v>2424</v>
      </c>
      <c r="C2302" s="527" t="s">
        <v>5269</v>
      </c>
      <c r="D2302" s="447">
        <v>27001001494</v>
      </c>
      <c r="E2302" s="513" t="s">
        <v>2350</v>
      </c>
      <c r="F2302" s="367" t="s">
        <v>2351</v>
      </c>
      <c r="G2302" s="514">
        <v>150</v>
      </c>
      <c r="H2302" s="514">
        <v>150</v>
      </c>
      <c r="I2302" s="515">
        <v>30</v>
      </c>
    </row>
    <row r="2303" spans="1:9" s="93" customFormat="1" ht="12.75" customHeight="1">
      <c r="A2303" s="367">
        <v>2295</v>
      </c>
      <c r="B2303" s="518" t="s">
        <v>2509</v>
      </c>
      <c r="C2303" s="527" t="s">
        <v>5270</v>
      </c>
      <c r="D2303" s="447">
        <v>34001002764</v>
      </c>
      <c r="E2303" s="513" t="s">
        <v>2350</v>
      </c>
      <c r="F2303" s="367" t="s">
        <v>2351</v>
      </c>
      <c r="G2303" s="514">
        <v>100</v>
      </c>
      <c r="H2303" s="514">
        <v>100</v>
      </c>
      <c r="I2303" s="515">
        <v>20</v>
      </c>
    </row>
    <row r="2304" spans="1:9" s="93" customFormat="1" ht="12.75" customHeight="1">
      <c r="A2304" s="367">
        <v>2296</v>
      </c>
      <c r="B2304" s="518" t="s">
        <v>5271</v>
      </c>
      <c r="C2304" s="527" t="s">
        <v>4098</v>
      </c>
      <c r="D2304" s="447">
        <v>34001002292</v>
      </c>
      <c r="E2304" s="513" t="s">
        <v>2350</v>
      </c>
      <c r="F2304" s="367" t="s">
        <v>2351</v>
      </c>
      <c r="G2304" s="514">
        <v>100</v>
      </c>
      <c r="H2304" s="514">
        <v>100</v>
      </c>
      <c r="I2304" s="515">
        <v>20</v>
      </c>
    </row>
    <row r="2305" spans="1:9" s="93" customFormat="1" ht="12.75" customHeight="1">
      <c r="A2305" s="367">
        <v>2297</v>
      </c>
      <c r="B2305" s="518" t="s">
        <v>5272</v>
      </c>
      <c r="C2305" s="527" t="s">
        <v>5270</v>
      </c>
      <c r="D2305" s="447">
        <v>34001007428</v>
      </c>
      <c r="E2305" s="513" t="s">
        <v>2350</v>
      </c>
      <c r="F2305" s="367" t="s">
        <v>2351</v>
      </c>
      <c r="G2305" s="514">
        <v>100</v>
      </c>
      <c r="H2305" s="514">
        <v>100</v>
      </c>
      <c r="I2305" s="515">
        <v>20</v>
      </c>
    </row>
    <row r="2306" spans="1:9" s="93" customFormat="1" ht="12.75" customHeight="1">
      <c r="A2306" s="367">
        <v>2298</v>
      </c>
      <c r="B2306" s="518" t="s">
        <v>5273</v>
      </c>
      <c r="C2306" s="527" t="s">
        <v>5274</v>
      </c>
      <c r="D2306" s="447">
        <v>34001002771</v>
      </c>
      <c r="E2306" s="513" t="s">
        <v>2350</v>
      </c>
      <c r="F2306" s="367" t="s">
        <v>2351</v>
      </c>
      <c r="G2306" s="514">
        <v>150</v>
      </c>
      <c r="H2306" s="514">
        <v>150</v>
      </c>
      <c r="I2306" s="515">
        <v>30</v>
      </c>
    </row>
    <row r="2307" spans="1:9" s="93" customFormat="1" ht="12.75" customHeight="1">
      <c r="A2307" s="367">
        <v>2299</v>
      </c>
      <c r="B2307" s="527" t="s">
        <v>5275</v>
      </c>
      <c r="C2307" s="527" t="s">
        <v>3372</v>
      </c>
      <c r="D2307" s="516" t="s">
        <v>5276</v>
      </c>
      <c r="E2307" s="513" t="s">
        <v>2350</v>
      </c>
      <c r="F2307" s="367" t="s">
        <v>2351</v>
      </c>
      <c r="G2307" s="514">
        <v>100</v>
      </c>
      <c r="H2307" s="514">
        <v>100</v>
      </c>
      <c r="I2307" s="515">
        <v>20</v>
      </c>
    </row>
    <row r="2308" spans="1:9" s="93" customFormat="1" ht="12.75" customHeight="1">
      <c r="A2308" s="367">
        <v>2300</v>
      </c>
      <c r="B2308" s="527" t="s">
        <v>4169</v>
      </c>
      <c r="C2308" s="527" t="s">
        <v>3318</v>
      </c>
      <c r="D2308" s="516" t="s">
        <v>5277</v>
      </c>
      <c r="E2308" s="513" t="s">
        <v>2350</v>
      </c>
      <c r="F2308" s="367" t="s">
        <v>2351</v>
      </c>
      <c r="G2308" s="514">
        <v>100</v>
      </c>
      <c r="H2308" s="514">
        <v>100</v>
      </c>
      <c r="I2308" s="515">
        <v>20</v>
      </c>
    </row>
    <row r="2309" spans="1:9" s="93" customFormat="1" ht="12.75" customHeight="1">
      <c r="A2309" s="367">
        <v>2301</v>
      </c>
      <c r="B2309" s="527" t="s">
        <v>884</v>
      </c>
      <c r="C2309" s="527" t="s">
        <v>5278</v>
      </c>
      <c r="D2309" s="516" t="s">
        <v>5279</v>
      </c>
      <c r="E2309" s="513" t="s">
        <v>2350</v>
      </c>
      <c r="F2309" s="367" t="s">
        <v>2351</v>
      </c>
      <c r="G2309" s="514">
        <v>100</v>
      </c>
      <c r="H2309" s="514">
        <v>100</v>
      </c>
      <c r="I2309" s="515">
        <v>20</v>
      </c>
    </row>
    <row r="2310" spans="1:9" s="93" customFormat="1" ht="12.75" customHeight="1">
      <c r="A2310" s="367">
        <v>2302</v>
      </c>
      <c r="B2310" s="527" t="s">
        <v>4689</v>
      </c>
      <c r="C2310" s="527" t="s">
        <v>5280</v>
      </c>
      <c r="D2310" s="516" t="s">
        <v>5281</v>
      </c>
      <c r="E2310" s="513" t="s">
        <v>2350</v>
      </c>
      <c r="F2310" s="367" t="s">
        <v>2351</v>
      </c>
      <c r="G2310" s="514">
        <v>100</v>
      </c>
      <c r="H2310" s="514">
        <v>100</v>
      </c>
      <c r="I2310" s="515">
        <v>20</v>
      </c>
    </row>
    <row r="2311" spans="1:9" s="93" customFormat="1" ht="12.75" customHeight="1">
      <c r="A2311" s="367">
        <v>2303</v>
      </c>
      <c r="B2311" s="527" t="s">
        <v>679</v>
      </c>
      <c r="C2311" s="527" t="s">
        <v>5282</v>
      </c>
      <c r="D2311" s="516" t="s">
        <v>5283</v>
      </c>
      <c r="E2311" s="513" t="s">
        <v>2350</v>
      </c>
      <c r="F2311" s="367" t="s">
        <v>2351</v>
      </c>
      <c r="G2311" s="514">
        <v>100</v>
      </c>
      <c r="H2311" s="514">
        <v>100</v>
      </c>
      <c r="I2311" s="515">
        <v>20</v>
      </c>
    </row>
    <row r="2312" spans="1:9" s="93" customFormat="1" ht="12.75" customHeight="1">
      <c r="A2312" s="367">
        <v>2304</v>
      </c>
      <c r="B2312" s="527" t="s">
        <v>3529</v>
      </c>
      <c r="C2312" s="527" t="s">
        <v>3394</v>
      </c>
      <c r="D2312" s="516" t="s">
        <v>5284</v>
      </c>
      <c r="E2312" s="513" t="s">
        <v>2350</v>
      </c>
      <c r="F2312" s="367" t="s">
        <v>2351</v>
      </c>
      <c r="G2312" s="514">
        <v>100</v>
      </c>
      <c r="H2312" s="514">
        <v>100</v>
      </c>
      <c r="I2312" s="515">
        <v>20</v>
      </c>
    </row>
    <row r="2313" spans="1:9" s="93" customFormat="1" ht="12.75" customHeight="1">
      <c r="A2313" s="367">
        <v>2305</v>
      </c>
      <c r="B2313" s="527" t="s">
        <v>2520</v>
      </c>
      <c r="C2313" s="527" t="s">
        <v>2600</v>
      </c>
      <c r="D2313" s="516" t="s">
        <v>5285</v>
      </c>
      <c r="E2313" s="513" t="s">
        <v>2350</v>
      </c>
      <c r="F2313" s="367" t="s">
        <v>2351</v>
      </c>
      <c r="G2313" s="514">
        <v>100</v>
      </c>
      <c r="H2313" s="514">
        <v>100</v>
      </c>
      <c r="I2313" s="515">
        <v>20</v>
      </c>
    </row>
    <row r="2314" spans="1:9" s="93" customFormat="1" ht="12.75" customHeight="1">
      <c r="A2314" s="367">
        <v>2306</v>
      </c>
      <c r="B2314" s="527" t="s">
        <v>3012</v>
      </c>
      <c r="C2314" s="527" t="s">
        <v>3798</v>
      </c>
      <c r="D2314" s="516" t="s">
        <v>5286</v>
      </c>
      <c r="E2314" s="513" t="s">
        <v>2350</v>
      </c>
      <c r="F2314" s="367" t="s">
        <v>2351</v>
      </c>
      <c r="G2314" s="514">
        <v>100</v>
      </c>
      <c r="H2314" s="514">
        <v>100</v>
      </c>
      <c r="I2314" s="515">
        <v>20</v>
      </c>
    </row>
    <row r="2315" spans="1:9" s="93" customFormat="1" ht="12.75" customHeight="1">
      <c r="A2315" s="367">
        <v>2307</v>
      </c>
      <c r="B2315" s="527" t="s">
        <v>2469</v>
      </c>
      <c r="C2315" s="527" t="s">
        <v>2762</v>
      </c>
      <c r="D2315" s="516">
        <v>21001036441</v>
      </c>
      <c r="E2315" s="513" t="s">
        <v>2350</v>
      </c>
      <c r="F2315" s="367" t="s">
        <v>2351</v>
      </c>
      <c r="G2315" s="514">
        <v>100</v>
      </c>
      <c r="H2315" s="514">
        <v>100</v>
      </c>
      <c r="I2315" s="515">
        <v>20</v>
      </c>
    </row>
    <row r="2316" spans="1:9" s="93" customFormat="1" ht="12.75" customHeight="1">
      <c r="A2316" s="367">
        <v>2308</v>
      </c>
      <c r="B2316" s="527" t="s">
        <v>2435</v>
      </c>
      <c r="C2316" s="527" t="s">
        <v>5287</v>
      </c>
      <c r="D2316" s="516" t="s">
        <v>5288</v>
      </c>
      <c r="E2316" s="513" t="s">
        <v>2350</v>
      </c>
      <c r="F2316" s="367" t="s">
        <v>2351</v>
      </c>
      <c r="G2316" s="514">
        <v>100</v>
      </c>
      <c r="H2316" s="514">
        <v>100</v>
      </c>
      <c r="I2316" s="515">
        <v>20</v>
      </c>
    </row>
    <row r="2317" spans="1:9" s="93" customFormat="1" ht="12.75" customHeight="1">
      <c r="A2317" s="367">
        <v>2309</v>
      </c>
      <c r="B2317" s="527" t="s">
        <v>4064</v>
      </c>
      <c r="C2317" s="527" t="s">
        <v>4542</v>
      </c>
      <c r="D2317" s="516" t="s">
        <v>5289</v>
      </c>
      <c r="E2317" s="513" t="s">
        <v>2350</v>
      </c>
      <c r="F2317" s="367" t="s">
        <v>2351</v>
      </c>
      <c r="G2317" s="514">
        <v>100</v>
      </c>
      <c r="H2317" s="514">
        <v>100</v>
      </c>
      <c r="I2317" s="515">
        <v>20</v>
      </c>
    </row>
    <row r="2318" spans="1:9" s="93" customFormat="1" ht="12.75" customHeight="1">
      <c r="A2318" s="367">
        <v>2310</v>
      </c>
      <c r="B2318" s="527" t="s">
        <v>5290</v>
      </c>
      <c r="C2318" s="527" t="s">
        <v>5291</v>
      </c>
      <c r="D2318" s="516" t="s">
        <v>5292</v>
      </c>
      <c r="E2318" s="513" t="s">
        <v>2350</v>
      </c>
      <c r="F2318" s="367" t="s">
        <v>2351</v>
      </c>
      <c r="G2318" s="514">
        <v>100</v>
      </c>
      <c r="H2318" s="514">
        <v>100</v>
      </c>
      <c r="I2318" s="515">
        <v>20</v>
      </c>
    </row>
    <row r="2319" spans="1:9" s="93" customFormat="1" ht="12.75" customHeight="1">
      <c r="A2319" s="367">
        <v>2311</v>
      </c>
      <c r="B2319" s="527" t="s">
        <v>4598</v>
      </c>
      <c r="C2319" s="527" t="s">
        <v>603</v>
      </c>
      <c r="D2319" s="516" t="s">
        <v>5293</v>
      </c>
      <c r="E2319" s="513" t="s">
        <v>2350</v>
      </c>
      <c r="F2319" s="367" t="s">
        <v>2351</v>
      </c>
      <c r="G2319" s="514">
        <v>100</v>
      </c>
      <c r="H2319" s="514">
        <v>100</v>
      </c>
      <c r="I2319" s="515">
        <v>20</v>
      </c>
    </row>
    <row r="2320" spans="1:9" s="93" customFormat="1" ht="12.75" customHeight="1">
      <c r="A2320" s="367">
        <v>2312</v>
      </c>
      <c r="B2320" s="527" t="s">
        <v>3398</v>
      </c>
      <c r="C2320" s="527" t="s">
        <v>5294</v>
      </c>
      <c r="D2320" s="512">
        <v>49001002601</v>
      </c>
      <c r="E2320" s="513" t="s">
        <v>2350</v>
      </c>
      <c r="F2320" s="367" t="s">
        <v>2351</v>
      </c>
      <c r="G2320" s="514">
        <v>100</v>
      </c>
      <c r="H2320" s="514">
        <v>100</v>
      </c>
      <c r="I2320" s="515">
        <v>20</v>
      </c>
    </row>
    <row r="2321" spans="1:9" s="93" customFormat="1" ht="12.75" customHeight="1">
      <c r="A2321" s="367">
        <v>2313</v>
      </c>
      <c r="B2321" s="527" t="s">
        <v>4422</v>
      </c>
      <c r="C2321" s="527" t="s">
        <v>5295</v>
      </c>
      <c r="D2321" s="512">
        <v>57001015977</v>
      </c>
      <c r="E2321" s="513" t="s">
        <v>2350</v>
      </c>
      <c r="F2321" s="367" t="s">
        <v>2351</v>
      </c>
      <c r="G2321" s="514">
        <v>100</v>
      </c>
      <c r="H2321" s="514">
        <v>100</v>
      </c>
      <c r="I2321" s="515">
        <v>20</v>
      </c>
    </row>
    <row r="2322" spans="1:9" s="93" customFormat="1" ht="12.75" customHeight="1">
      <c r="A2322" s="367">
        <v>2314</v>
      </c>
      <c r="B2322" s="527" t="s">
        <v>587</v>
      </c>
      <c r="C2322" s="527" t="s">
        <v>5296</v>
      </c>
      <c r="D2322" s="512">
        <v>49001001667</v>
      </c>
      <c r="E2322" s="513" t="s">
        <v>2350</v>
      </c>
      <c r="F2322" s="367" t="s">
        <v>2351</v>
      </c>
      <c r="G2322" s="514">
        <v>100</v>
      </c>
      <c r="H2322" s="514">
        <v>100</v>
      </c>
      <c r="I2322" s="515">
        <v>20</v>
      </c>
    </row>
    <row r="2323" spans="1:9" s="93" customFormat="1" ht="12.75" customHeight="1">
      <c r="A2323" s="367">
        <v>2315</v>
      </c>
      <c r="B2323" s="527" t="s">
        <v>4652</v>
      </c>
      <c r="C2323" s="527" t="s">
        <v>5297</v>
      </c>
      <c r="D2323" s="512">
        <v>49001008695</v>
      </c>
      <c r="E2323" s="513" t="s">
        <v>2350</v>
      </c>
      <c r="F2323" s="367" t="s">
        <v>2351</v>
      </c>
      <c r="G2323" s="514">
        <v>100</v>
      </c>
      <c r="H2323" s="514">
        <v>100</v>
      </c>
      <c r="I2323" s="515">
        <v>20</v>
      </c>
    </row>
    <row r="2324" spans="1:9" s="93" customFormat="1" ht="12.75" customHeight="1">
      <c r="A2324" s="367">
        <v>2316</v>
      </c>
      <c r="B2324" s="527" t="s">
        <v>3445</v>
      </c>
      <c r="C2324" s="527" t="s">
        <v>2486</v>
      </c>
      <c r="D2324" s="512">
        <v>49001002787</v>
      </c>
      <c r="E2324" s="513" t="s">
        <v>2350</v>
      </c>
      <c r="F2324" s="367" t="s">
        <v>2351</v>
      </c>
      <c r="G2324" s="514">
        <v>100</v>
      </c>
      <c r="H2324" s="514">
        <v>100</v>
      </c>
      <c r="I2324" s="515">
        <v>20</v>
      </c>
    </row>
    <row r="2325" spans="1:9" s="93" customFormat="1" ht="12.75" customHeight="1">
      <c r="A2325" s="367">
        <v>2317</v>
      </c>
      <c r="B2325" s="527" t="s">
        <v>676</v>
      </c>
      <c r="C2325" s="527" t="s">
        <v>3540</v>
      </c>
      <c r="D2325" s="512">
        <v>33001081826</v>
      </c>
      <c r="E2325" s="513" t="s">
        <v>2350</v>
      </c>
      <c r="F2325" s="367" t="s">
        <v>2351</v>
      </c>
      <c r="G2325" s="514">
        <v>100</v>
      </c>
      <c r="H2325" s="514">
        <v>100</v>
      </c>
      <c r="I2325" s="515">
        <v>20</v>
      </c>
    </row>
    <row r="2326" spans="1:9" s="93" customFormat="1" ht="12.75" customHeight="1">
      <c r="A2326" s="367">
        <v>2318</v>
      </c>
      <c r="B2326" s="527" t="s">
        <v>858</v>
      </c>
      <c r="C2326" s="527" t="s">
        <v>4899</v>
      </c>
      <c r="D2326" s="512">
        <v>49601015805</v>
      </c>
      <c r="E2326" s="513" t="s">
        <v>2350</v>
      </c>
      <c r="F2326" s="367" t="s">
        <v>2351</v>
      </c>
      <c r="G2326" s="514">
        <v>100</v>
      </c>
      <c r="H2326" s="514">
        <v>100</v>
      </c>
      <c r="I2326" s="515">
        <v>20</v>
      </c>
    </row>
    <row r="2327" spans="1:9" s="93" customFormat="1" ht="12.75" customHeight="1">
      <c r="A2327" s="367">
        <v>2319</v>
      </c>
      <c r="B2327" s="527" t="s">
        <v>2989</v>
      </c>
      <c r="C2327" s="527" t="s">
        <v>5298</v>
      </c>
      <c r="D2327" s="512">
        <v>49001001551</v>
      </c>
      <c r="E2327" s="513" t="s">
        <v>2350</v>
      </c>
      <c r="F2327" s="367" t="s">
        <v>2351</v>
      </c>
      <c r="G2327" s="514">
        <v>100</v>
      </c>
      <c r="H2327" s="514">
        <v>100</v>
      </c>
      <c r="I2327" s="515">
        <v>20</v>
      </c>
    </row>
    <row r="2328" spans="1:9" s="93" customFormat="1" ht="12.75" customHeight="1">
      <c r="A2328" s="367">
        <v>2320</v>
      </c>
      <c r="B2328" s="527" t="s">
        <v>587</v>
      </c>
      <c r="C2328" s="527" t="s">
        <v>5299</v>
      </c>
      <c r="D2328" s="512">
        <v>49001011130</v>
      </c>
      <c r="E2328" s="513" t="s">
        <v>2350</v>
      </c>
      <c r="F2328" s="367" t="s">
        <v>2351</v>
      </c>
      <c r="G2328" s="514">
        <v>100</v>
      </c>
      <c r="H2328" s="514">
        <v>100</v>
      </c>
      <c r="I2328" s="515">
        <v>20</v>
      </c>
    </row>
    <row r="2329" spans="1:9" s="93" customFormat="1" ht="12.75" customHeight="1">
      <c r="A2329" s="367">
        <v>2321</v>
      </c>
      <c r="B2329" s="527" t="s">
        <v>5300</v>
      </c>
      <c r="C2329" s="527" t="s">
        <v>5301</v>
      </c>
      <c r="D2329" s="512">
        <v>49001009516</v>
      </c>
      <c r="E2329" s="513" t="s">
        <v>2350</v>
      </c>
      <c r="F2329" s="367" t="s">
        <v>2351</v>
      </c>
      <c r="G2329" s="514">
        <v>100</v>
      </c>
      <c r="H2329" s="514">
        <v>100</v>
      </c>
      <c r="I2329" s="515">
        <v>20</v>
      </c>
    </row>
    <row r="2330" spans="1:9" s="93" customFormat="1" ht="12.75" customHeight="1">
      <c r="A2330" s="367">
        <v>2322</v>
      </c>
      <c r="B2330" s="527" t="s">
        <v>2924</v>
      </c>
      <c r="C2330" s="527" t="s">
        <v>5302</v>
      </c>
      <c r="D2330" s="512">
        <v>49001011854</v>
      </c>
      <c r="E2330" s="513" t="s">
        <v>2350</v>
      </c>
      <c r="F2330" s="367" t="s">
        <v>2351</v>
      </c>
      <c r="G2330" s="514">
        <v>100</v>
      </c>
      <c r="H2330" s="514">
        <v>100</v>
      </c>
      <c r="I2330" s="515">
        <v>20</v>
      </c>
    </row>
    <row r="2331" spans="1:9" s="93" customFormat="1" ht="12.75" customHeight="1">
      <c r="A2331" s="367">
        <v>2323</v>
      </c>
      <c r="B2331" s="527" t="s">
        <v>2669</v>
      </c>
      <c r="C2331" s="527" t="s">
        <v>5303</v>
      </c>
      <c r="D2331" s="512">
        <v>10001047455</v>
      </c>
      <c r="E2331" s="513" t="s">
        <v>2350</v>
      </c>
      <c r="F2331" s="367" t="s">
        <v>2351</v>
      </c>
      <c r="G2331" s="514">
        <v>100</v>
      </c>
      <c r="H2331" s="514">
        <v>100</v>
      </c>
      <c r="I2331" s="515">
        <v>20</v>
      </c>
    </row>
    <row r="2332" spans="1:9" s="93" customFormat="1" ht="12.75" customHeight="1">
      <c r="A2332" s="367">
        <v>2324</v>
      </c>
      <c r="B2332" s="527" t="s">
        <v>674</v>
      </c>
      <c r="C2332" s="527" t="s">
        <v>5299</v>
      </c>
      <c r="D2332" s="512">
        <v>27001005531</v>
      </c>
      <c r="E2332" s="513" t="s">
        <v>2350</v>
      </c>
      <c r="F2332" s="367" t="s">
        <v>2351</v>
      </c>
      <c r="G2332" s="514">
        <v>100</v>
      </c>
      <c r="H2332" s="514">
        <v>100</v>
      </c>
      <c r="I2332" s="515">
        <v>20</v>
      </c>
    </row>
    <row r="2333" spans="1:9" s="93" customFormat="1" ht="12.75" customHeight="1">
      <c r="A2333" s="367">
        <v>2325</v>
      </c>
      <c r="B2333" s="527" t="s">
        <v>3935</v>
      </c>
      <c r="C2333" s="527" t="s">
        <v>5304</v>
      </c>
      <c r="D2333" s="512">
        <v>49001011645</v>
      </c>
      <c r="E2333" s="513" t="s">
        <v>2350</v>
      </c>
      <c r="F2333" s="367" t="s">
        <v>2351</v>
      </c>
      <c r="G2333" s="514">
        <v>100</v>
      </c>
      <c r="H2333" s="514">
        <v>100</v>
      </c>
      <c r="I2333" s="515">
        <v>20</v>
      </c>
    </row>
    <row r="2334" spans="1:9" s="93" customFormat="1" ht="12.75" customHeight="1">
      <c r="A2334" s="367">
        <v>2326</v>
      </c>
      <c r="B2334" s="527" t="s">
        <v>602</v>
      </c>
      <c r="C2334" s="527" t="s">
        <v>4899</v>
      </c>
      <c r="D2334" s="512">
        <v>49001000033</v>
      </c>
      <c r="E2334" s="513" t="s">
        <v>2350</v>
      </c>
      <c r="F2334" s="367" t="s">
        <v>2351</v>
      </c>
      <c r="G2334" s="514">
        <v>100</v>
      </c>
      <c r="H2334" s="514">
        <v>100</v>
      </c>
      <c r="I2334" s="515">
        <v>20</v>
      </c>
    </row>
    <row r="2335" spans="1:9" s="93" customFormat="1" ht="12.75" customHeight="1">
      <c r="A2335" s="367">
        <v>2327</v>
      </c>
      <c r="B2335" s="527" t="s">
        <v>513</v>
      </c>
      <c r="C2335" s="527" t="s">
        <v>5305</v>
      </c>
      <c r="D2335" s="512">
        <v>49001015076</v>
      </c>
      <c r="E2335" s="513" t="s">
        <v>2350</v>
      </c>
      <c r="F2335" s="367" t="s">
        <v>2351</v>
      </c>
      <c r="G2335" s="514">
        <v>100</v>
      </c>
      <c r="H2335" s="514">
        <v>100</v>
      </c>
      <c r="I2335" s="515">
        <v>20</v>
      </c>
    </row>
    <row r="2336" spans="1:9" s="93" customFormat="1" ht="12.75" customHeight="1">
      <c r="A2336" s="367">
        <v>2328</v>
      </c>
      <c r="B2336" s="527" t="s">
        <v>2375</v>
      </c>
      <c r="C2336" s="527" t="s">
        <v>5306</v>
      </c>
      <c r="D2336" s="512">
        <v>49001011274</v>
      </c>
      <c r="E2336" s="513" t="s">
        <v>2350</v>
      </c>
      <c r="F2336" s="367" t="s">
        <v>2351</v>
      </c>
      <c r="G2336" s="514">
        <v>100</v>
      </c>
      <c r="H2336" s="514">
        <v>100</v>
      </c>
      <c r="I2336" s="515">
        <v>20</v>
      </c>
    </row>
    <row r="2337" spans="1:9" s="93" customFormat="1" ht="12.75" customHeight="1">
      <c r="A2337" s="367">
        <v>2329</v>
      </c>
      <c r="B2337" s="527" t="s">
        <v>2405</v>
      </c>
      <c r="C2337" s="527" t="s">
        <v>2516</v>
      </c>
      <c r="D2337" s="512">
        <v>60001048017</v>
      </c>
      <c r="E2337" s="513" t="s">
        <v>2350</v>
      </c>
      <c r="F2337" s="367" t="s">
        <v>2351</v>
      </c>
      <c r="G2337" s="514">
        <v>100</v>
      </c>
      <c r="H2337" s="514">
        <v>100</v>
      </c>
      <c r="I2337" s="515">
        <v>20</v>
      </c>
    </row>
    <row r="2338" spans="1:9" s="93" customFormat="1" ht="12.75" customHeight="1">
      <c r="A2338" s="367">
        <v>2330</v>
      </c>
      <c r="B2338" s="527" t="s">
        <v>879</v>
      </c>
      <c r="C2338" s="527" t="s">
        <v>5307</v>
      </c>
      <c r="D2338" s="512">
        <v>49001007194</v>
      </c>
      <c r="E2338" s="513" t="s">
        <v>2350</v>
      </c>
      <c r="F2338" s="367" t="s">
        <v>2351</v>
      </c>
      <c r="G2338" s="514">
        <v>100</v>
      </c>
      <c r="H2338" s="514">
        <v>100</v>
      </c>
      <c r="I2338" s="515">
        <v>20</v>
      </c>
    </row>
    <row r="2339" spans="1:9" s="93" customFormat="1" ht="12.75" customHeight="1">
      <c r="A2339" s="367">
        <v>2331</v>
      </c>
      <c r="B2339" s="527" t="s">
        <v>2817</v>
      </c>
      <c r="C2339" s="527" t="s">
        <v>3712</v>
      </c>
      <c r="D2339" s="512">
        <v>62003011413</v>
      </c>
      <c r="E2339" s="513" t="s">
        <v>2350</v>
      </c>
      <c r="F2339" s="367" t="s">
        <v>2351</v>
      </c>
      <c r="G2339" s="514">
        <v>100</v>
      </c>
      <c r="H2339" s="514">
        <v>100</v>
      </c>
      <c r="I2339" s="515">
        <v>20</v>
      </c>
    </row>
    <row r="2340" spans="1:9" s="93" customFormat="1" ht="12.75" customHeight="1">
      <c r="A2340" s="367">
        <v>2332</v>
      </c>
      <c r="B2340" s="527" t="s">
        <v>5308</v>
      </c>
      <c r="C2340" s="527" t="s">
        <v>5309</v>
      </c>
      <c r="D2340" s="512">
        <v>49001010791</v>
      </c>
      <c r="E2340" s="513" t="s">
        <v>2350</v>
      </c>
      <c r="F2340" s="367" t="s">
        <v>2351</v>
      </c>
      <c r="G2340" s="514">
        <v>100</v>
      </c>
      <c r="H2340" s="514">
        <v>100</v>
      </c>
      <c r="I2340" s="515">
        <v>20</v>
      </c>
    </row>
    <row r="2341" spans="1:9" s="93" customFormat="1" ht="12.75" customHeight="1">
      <c r="A2341" s="367">
        <v>2333</v>
      </c>
      <c r="B2341" s="527" t="s">
        <v>3159</v>
      </c>
      <c r="C2341" s="527" t="s">
        <v>5310</v>
      </c>
      <c r="D2341" s="516">
        <v>55001024917</v>
      </c>
      <c r="E2341" s="513" t="s">
        <v>2350</v>
      </c>
      <c r="F2341" s="367" t="s">
        <v>2351</v>
      </c>
      <c r="G2341" s="514">
        <v>150</v>
      </c>
      <c r="H2341" s="514">
        <v>150</v>
      </c>
      <c r="I2341" s="515">
        <v>30</v>
      </c>
    </row>
    <row r="2342" spans="1:9" s="93" customFormat="1" ht="12.75" customHeight="1">
      <c r="A2342" s="367">
        <v>2334</v>
      </c>
      <c r="B2342" s="527" t="s">
        <v>5311</v>
      </c>
      <c r="C2342" s="527" t="s">
        <v>4727</v>
      </c>
      <c r="D2342" s="516">
        <v>15001008534</v>
      </c>
      <c r="E2342" s="513" t="s">
        <v>2350</v>
      </c>
      <c r="F2342" s="367" t="s">
        <v>2351</v>
      </c>
      <c r="G2342" s="514">
        <v>100</v>
      </c>
      <c r="H2342" s="514">
        <v>100</v>
      </c>
      <c r="I2342" s="515">
        <v>20</v>
      </c>
    </row>
    <row r="2343" spans="1:9" s="93" customFormat="1" ht="12.75" customHeight="1">
      <c r="A2343" s="367">
        <v>2335</v>
      </c>
      <c r="B2343" s="527" t="s">
        <v>3524</v>
      </c>
      <c r="C2343" s="527" t="s">
        <v>5312</v>
      </c>
      <c r="D2343" s="516">
        <v>15001001418</v>
      </c>
      <c r="E2343" s="513" t="s">
        <v>2350</v>
      </c>
      <c r="F2343" s="367" t="s">
        <v>2351</v>
      </c>
      <c r="G2343" s="514">
        <v>100</v>
      </c>
      <c r="H2343" s="514">
        <v>100</v>
      </c>
      <c r="I2343" s="515">
        <v>20</v>
      </c>
    </row>
    <row r="2344" spans="1:9" s="93" customFormat="1" ht="12.75" customHeight="1">
      <c r="A2344" s="367">
        <v>2336</v>
      </c>
      <c r="B2344" s="527" t="s">
        <v>5313</v>
      </c>
      <c r="C2344" s="527" t="s">
        <v>5314</v>
      </c>
      <c r="D2344" s="516">
        <v>15001022117</v>
      </c>
      <c r="E2344" s="513" t="s">
        <v>2350</v>
      </c>
      <c r="F2344" s="367" t="s">
        <v>2351</v>
      </c>
      <c r="G2344" s="514">
        <v>100</v>
      </c>
      <c r="H2344" s="514">
        <v>100</v>
      </c>
      <c r="I2344" s="515">
        <v>20</v>
      </c>
    </row>
    <row r="2345" spans="1:9" s="93" customFormat="1" ht="12.75" customHeight="1">
      <c r="A2345" s="367">
        <v>2337</v>
      </c>
      <c r="B2345" s="527" t="s">
        <v>843</v>
      </c>
      <c r="C2345" s="527" t="s">
        <v>5315</v>
      </c>
      <c r="D2345" s="516">
        <v>15001014751</v>
      </c>
      <c r="E2345" s="513" t="s">
        <v>2350</v>
      </c>
      <c r="F2345" s="367" t="s">
        <v>2351</v>
      </c>
      <c r="G2345" s="514">
        <v>100</v>
      </c>
      <c r="H2345" s="514">
        <v>100</v>
      </c>
      <c r="I2345" s="515">
        <v>20</v>
      </c>
    </row>
    <row r="2346" spans="1:9" s="93" customFormat="1" ht="12.75" customHeight="1">
      <c r="A2346" s="367">
        <v>2338</v>
      </c>
      <c r="B2346" s="527" t="s">
        <v>585</v>
      </c>
      <c r="C2346" s="527" t="s">
        <v>4444</v>
      </c>
      <c r="D2346" s="516">
        <v>15001008656</v>
      </c>
      <c r="E2346" s="513" t="s">
        <v>2350</v>
      </c>
      <c r="F2346" s="367" t="s">
        <v>2351</v>
      </c>
      <c r="G2346" s="514">
        <v>100</v>
      </c>
      <c r="H2346" s="514">
        <v>100</v>
      </c>
      <c r="I2346" s="515">
        <v>20</v>
      </c>
    </row>
    <row r="2347" spans="1:9" s="93" customFormat="1" ht="12.75" customHeight="1">
      <c r="A2347" s="367">
        <v>2339</v>
      </c>
      <c r="B2347" s="527" t="s">
        <v>5316</v>
      </c>
      <c r="C2347" s="527" t="s">
        <v>5317</v>
      </c>
      <c r="D2347" s="516">
        <v>15001026146</v>
      </c>
      <c r="E2347" s="513" t="s">
        <v>2350</v>
      </c>
      <c r="F2347" s="367" t="s">
        <v>2351</v>
      </c>
      <c r="G2347" s="514">
        <v>100</v>
      </c>
      <c r="H2347" s="514">
        <v>100</v>
      </c>
      <c r="I2347" s="515">
        <v>20</v>
      </c>
    </row>
    <row r="2348" spans="1:9" s="93" customFormat="1" ht="12.75" customHeight="1">
      <c r="A2348" s="367">
        <v>2340</v>
      </c>
      <c r="B2348" s="527" t="s">
        <v>5318</v>
      </c>
      <c r="C2348" s="527" t="s">
        <v>3421</v>
      </c>
      <c r="D2348" s="516">
        <v>15950000181</v>
      </c>
      <c r="E2348" s="513" t="s">
        <v>2350</v>
      </c>
      <c r="F2348" s="367" t="s">
        <v>2351</v>
      </c>
      <c r="G2348" s="514">
        <v>100</v>
      </c>
      <c r="H2348" s="514">
        <v>100</v>
      </c>
      <c r="I2348" s="515">
        <v>20</v>
      </c>
    </row>
    <row r="2349" spans="1:9" s="93" customFormat="1" ht="12.75" customHeight="1">
      <c r="A2349" s="367">
        <v>2341</v>
      </c>
      <c r="B2349" s="527" t="s">
        <v>884</v>
      </c>
      <c r="C2349" s="527" t="s">
        <v>591</v>
      </c>
      <c r="D2349" s="516">
        <v>15001018791</v>
      </c>
      <c r="E2349" s="513" t="s">
        <v>2350</v>
      </c>
      <c r="F2349" s="367" t="s">
        <v>2351</v>
      </c>
      <c r="G2349" s="514">
        <v>100</v>
      </c>
      <c r="H2349" s="514">
        <v>100</v>
      </c>
      <c r="I2349" s="515">
        <v>20</v>
      </c>
    </row>
    <row r="2350" spans="1:9" s="93" customFormat="1" ht="12.75" customHeight="1">
      <c r="A2350" s="367">
        <v>2342</v>
      </c>
      <c r="B2350" s="527" t="s">
        <v>5319</v>
      </c>
      <c r="C2350" s="527" t="s">
        <v>5320</v>
      </c>
      <c r="D2350" s="516">
        <v>15001026810</v>
      </c>
      <c r="E2350" s="513" t="s">
        <v>2350</v>
      </c>
      <c r="F2350" s="367" t="s">
        <v>2351</v>
      </c>
      <c r="G2350" s="514">
        <v>100</v>
      </c>
      <c r="H2350" s="514">
        <v>100</v>
      </c>
      <c r="I2350" s="515">
        <v>20</v>
      </c>
    </row>
    <row r="2351" spans="1:9" s="93" customFormat="1" ht="12.75" customHeight="1">
      <c r="A2351" s="367">
        <v>2343</v>
      </c>
      <c r="B2351" s="527" t="s">
        <v>3407</v>
      </c>
      <c r="C2351" s="527" t="s">
        <v>3406</v>
      </c>
      <c r="D2351" s="516">
        <v>12950000487</v>
      </c>
      <c r="E2351" s="513" t="s">
        <v>2350</v>
      </c>
      <c r="F2351" s="367" t="s">
        <v>2351</v>
      </c>
      <c r="G2351" s="514">
        <v>100</v>
      </c>
      <c r="H2351" s="514">
        <v>100</v>
      </c>
      <c r="I2351" s="515">
        <v>20</v>
      </c>
    </row>
    <row r="2352" spans="1:9" s="93" customFormat="1" ht="12.75" customHeight="1">
      <c r="A2352" s="367">
        <v>2344</v>
      </c>
      <c r="B2352" s="527" t="s">
        <v>600</v>
      </c>
      <c r="C2352" s="527" t="s">
        <v>3793</v>
      </c>
      <c r="D2352" s="516" t="s">
        <v>5321</v>
      </c>
      <c r="E2352" s="513" t="s">
        <v>2350</v>
      </c>
      <c r="F2352" s="367" t="s">
        <v>2351</v>
      </c>
      <c r="G2352" s="514">
        <v>100</v>
      </c>
      <c r="H2352" s="514">
        <v>100</v>
      </c>
      <c r="I2352" s="515">
        <v>20</v>
      </c>
    </row>
    <row r="2353" spans="1:9" s="93" customFormat="1" ht="12.75" customHeight="1">
      <c r="A2353" s="367">
        <v>2345</v>
      </c>
      <c r="B2353" s="527" t="s">
        <v>5322</v>
      </c>
      <c r="C2353" s="527" t="s">
        <v>2849</v>
      </c>
      <c r="D2353" s="516" t="s">
        <v>5323</v>
      </c>
      <c r="E2353" s="513" t="s">
        <v>2350</v>
      </c>
      <c r="F2353" s="367" t="s">
        <v>2351</v>
      </c>
      <c r="G2353" s="514">
        <v>100</v>
      </c>
      <c r="H2353" s="514">
        <v>100</v>
      </c>
      <c r="I2353" s="515">
        <v>20</v>
      </c>
    </row>
    <row r="2354" spans="1:9" s="93" customFormat="1" ht="12.75" customHeight="1">
      <c r="A2354" s="367">
        <v>2346</v>
      </c>
      <c r="B2354" s="527" t="s">
        <v>2435</v>
      </c>
      <c r="C2354" s="527" t="s">
        <v>5324</v>
      </c>
      <c r="D2354" s="516" t="s">
        <v>5325</v>
      </c>
      <c r="E2354" s="513" t="s">
        <v>2350</v>
      </c>
      <c r="F2354" s="367" t="s">
        <v>2351</v>
      </c>
      <c r="G2354" s="514">
        <v>100</v>
      </c>
      <c r="H2354" s="514">
        <v>100</v>
      </c>
      <c r="I2354" s="515">
        <v>20</v>
      </c>
    </row>
    <row r="2355" spans="1:9" s="93" customFormat="1" ht="12.75" customHeight="1">
      <c r="A2355" s="367">
        <v>2347</v>
      </c>
      <c r="B2355" s="527" t="s">
        <v>3772</v>
      </c>
      <c r="C2355" s="527" t="s">
        <v>5326</v>
      </c>
      <c r="D2355" s="516" t="s">
        <v>5327</v>
      </c>
      <c r="E2355" s="513" t="s">
        <v>2350</v>
      </c>
      <c r="F2355" s="367" t="s">
        <v>2351</v>
      </c>
      <c r="G2355" s="514">
        <v>100</v>
      </c>
      <c r="H2355" s="514">
        <v>100</v>
      </c>
      <c r="I2355" s="515">
        <v>20</v>
      </c>
    </row>
    <row r="2356" spans="1:9" s="93" customFormat="1" ht="12.75" customHeight="1">
      <c r="A2356" s="367">
        <v>2348</v>
      </c>
      <c r="B2356" s="527" t="s">
        <v>867</v>
      </c>
      <c r="C2356" s="527" t="s">
        <v>3764</v>
      </c>
      <c r="D2356" s="516" t="s">
        <v>5328</v>
      </c>
      <c r="E2356" s="513" t="s">
        <v>2350</v>
      </c>
      <c r="F2356" s="367" t="s">
        <v>2351</v>
      </c>
      <c r="G2356" s="514">
        <v>100</v>
      </c>
      <c r="H2356" s="514">
        <v>100</v>
      </c>
      <c r="I2356" s="515">
        <v>20</v>
      </c>
    </row>
    <row r="2357" spans="1:9" s="93" customFormat="1" ht="12.75" customHeight="1">
      <c r="A2357" s="367">
        <v>2349</v>
      </c>
      <c r="B2357" s="527" t="s">
        <v>3266</v>
      </c>
      <c r="C2357" s="527" t="s">
        <v>4050</v>
      </c>
      <c r="D2357" s="516" t="s">
        <v>5329</v>
      </c>
      <c r="E2357" s="513" t="s">
        <v>2350</v>
      </c>
      <c r="F2357" s="367" t="s">
        <v>2351</v>
      </c>
      <c r="G2357" s="514">
        <v>100</v>
      </c>
      <c r="H2357" s="514">
        <v>100</v>
      </c>
      <c r="I2357" s="515">
        <v>20</v>
      </c>
    </row>
    <row r="2358" spans="1:9" s="93" customFormat="1" ht="12.75" customHeight="1">
      <c r="A2358" s="367">
        <v>2350</v>
      </c>
      <c r="B2358" s="527" t="s">
        <v>847</v>
      </c>
      <c r="C2358" s="527" t="s">
        <v>5330</v>
      </c>
      <c r="D2358" s="516" t="s">
        <v>5331</v>
      </c>
      <c r="E2358" s="513" t="s">
        <v>2350</v>
      </c>
      <c r="F2358" s="367" t="s">
        <v>2351</v>
      </c>
      <c r="G2358" s="514">
        <v>100</v>
      </c>
      <c r="H2358" s="514">
        <v>100</v>
      </c>
      <c r="I2358" s="515">
        <v>20</v>
      </c>
    </row>
    <row r="2359" spans="1:9" s="93" customFormat="1" ht="12.75" customHeight="1">
      <c r="A2359" s="367">
        <v>2351</v>
      </c>
      <c r="B2359" s="527" t="s">
        <v>2599</v>
      </c>
      <c r="C2359" s="527" t="s">
        <v>5332</v>
      </c>
      <c r="D2359" s="516" t="s">
        <v>5333</v>
      </c>
      <c r="E2359" s="513" t="s">
        <v>2350</v>
      </c>
      <c r="F2359" s="367" t="s">
        <v>2351</v>
      </c>
      <c r="G2359" s="514">
        <v>100</v>
      </c>
      <c r="H2359" s="514">
        <v>100</v>
      </c>
      <c r="I2359" s="515">
        <v>20</v>
      </c>
    </row>
    <row r="2360" spans="1:9" s="93" customFormat="1" ht="12.75" customHeight="1">
      <c r="A2360" s="367">
        <v>2352</v>
      </c>
      <c r="B2360" s="527" t="s">
        <v>2379</v>
      </c>
      <c r="C2360" s="527" t="s">
        <v>3007</v>
      </c>
      <c r="D2360" s="516" t="s">
        <v>5334</v>
      </c>
      <c r="E2360" s="513" t="s">
        <v>2350</v>
      </c>
      <c r="F2360" s="367" t="s">
        <v>2351</v>
      </c>
      <c r="G2360" s="514">
        <v>100</v>
      </c>
      <c r="H2360" s="514">
        <v>100</v>
      </c>
      <c r="I2360" s="515">
        <v>20</v>
      </c>
    </row>
    <row r="2361" spans="1:9" s="93" customFormat="1" ht="12.75" customHeight="1">
      <c r="A2361" s="367">
        <v>2353</v>
      </c>
      <c r="B2361" s="527" t="s">
        <v>3711</v>
      </c>
      <c r="C2361" s="527" t="s">
        <v>5335</v>
      </c>
      <c r="D2361" s="516" t="s">
        <v>5336</v>
      </c>
      <c r="E2361" s="513" t="s">
        <v>2350</v>
      </c>
      <c r="F2361" s="367" t="s">
        <v>2351</v>
      </c>
      <c r="G2361" s="514">
        <v>100</v>
      </c>
      <c r="H2361" s="514">
        <v>100</v>
      </c>
      <c r="I2361" s="515">
        <v>20</v>
      </c>
    </row>
    <row r="2362" spans="1:9" s="93" customFormat="1" ht="12.75" customHeight="1">
      <c r="A2362" s="367">
        <v>2354</v>
      </c>
      <c r="B2362" s="527" t="s">
        <v>513</v>
      </c>
      <c r="C2362" s="527" t="s">
        <v>3029</v>
      </c>
      <c r="D2362" s="516" t="s">
        <v>5337</v>
      </c>
      <c r="E2362" s="513" t="s">
        <v>2350</v>
      </c>
      <c r="F2362" s="367" t="s">
        <v>2351</v>
      </c>
      <c r="G2362" s="514">
        <v>100</v>
      </c>
      <c r="H2362" s="514">
        <v>100</v>
      </c>
      <c r="I2362" s="515">
        <v>20</v>
      </c>
    </row>
    <row r="2363" spans="1:9" s="93" customFormat="1" ht="12.75" customHeight="1">
      <c r="A2363" s="367">
        <v>2355</v>
      </c>
      <c r="B2363" s="527" t="s">
        <v>4888</v>
      </c>
      <c r="C2363" s="527" t="s">
        <v>5338</v>
      </c>
      <c r="D2363" s="516" t="s">
        <v>5339</v>
      </c>
      <c r="E2363" s="513" t="s">
        <v>2350</v>
      </c>
      <c r="F2363" s="367" t="s">
        <v>2351</v>
      </c>
      <c r="G2363" s="514">
        <v>100</v>
      </c>
      <c r="H2363" s="514">
        <v>100</v>
      </c>
      <c r="I2363" s="515">
        <v>20</v>
      </c>
    </row>
    <row r="2364" spans="1:9" s="93" customFormat="1" ht="12.75" customHeight="1">
      <c r="A2364" s="367">
        <v>2356</v>
      </c>
      <c r="B2364" s="527" t="s">
        <v>2807</v>
      </c>
      <c r="C2364" s="527" t="s">
        <v>5340</v>
      </c>
      <c r="D2364" s="516" t="s">
        <v>5341</v>
      </c>
      <c r="E2364" s="513" t="s">
        <v>2350</v>
      </c>
      <c r="F2364" s="367" t="s">
        <v>2351</v>
      </c>
      <c r="G2364" s="514">
        <v>100</v>
      </c>
      <c r="H2364" s="514">
        <v>100</v>
      </c>
      <c r="I2364" s="515">
        <v>20</v>
      </c>
    </row>
    <row r="2365" spans="1:9" s="93" customFormat="1" ht="12.75" customHeight="1">
      <c r="A2365" s="367">
        <v>2357</v>
      </c>
      <c r="B2365" s="527" t="s">
        <v>513</v>
      </c>
      <c r="C2365" s="527" t="s">
        <v>5342</v>
      </c>
      <c r="D2365" s="516" t="s">
        <v>5343</v>
      </c>
      <c r="E2365" s="513" t="s">
        <v>2350</v>
      </c>
      <c r="F2365" s="367" t="s">
        <v>2351</v>
      </c>
      <c r="G2365" s="514">
        <v>100</v>
      </c>
      <c r="H2365" s="514">
        <v>100</v>
      </c>
      <c r="I2365" s="515">
        <v>20</v>
      </c>
    </row>
    <row r="2366" spans="1:9" s="93" customFormat="1" ht="12.75" customHeight="1">
      <c r="A2366" s="367">
        <v>2358</v>
      </c>
      <c r="B2366" s="527" t="s">
        <v>3441</v>
      </c>
      <c r="C2366" s="527" t="s">
        <v>5344</v>
      </c>
      <c r="D2366" s="379">
        <v>21001009689</v>
      </c>
      <c r="E2366" s="513" t="s">
        <v>2350</v>
      </c>
      <c r="F2366" s="367" t="s">
        <v>2351</v>
      </c>
      <c r="G2366" s="514">
        <v>100</v>
      </c>
      <c r="H2366" s="514">
        <v>100</v>
      </c>
      <c r="I2366" s="515">
        <v>20</v>
      </c>
    </row>
    <row r="2367" spans="1:9" s="93" customFormat="1" ht="12.75" customHeight="1">
      <c r="A2367" s="367">
        <v>2359</v>
      </c>
      <c r="B2367" s="527" t="s">
        <v>2355</v>
      </c>
      <c r="C2367" s="527" t="s">
        <v>2600</v>
      </c>
      <c r="D2367" s="379">
        <v>60001048466</v>
      </c>
      <c r="E2367" s="513" t="s">
        <v>2350</v>
      </c>
      <c r="F2367" s="367" t="s">
        <v>2351</v>
      </c>
      <c r="G2367" s="514">
        <v>100</v>
      </c>
      <c r="H2367" s="514">
        <v>100</v>
      </c>
      <c r="I2367" s="515">
        <v>20</v>
      </c>
    </row>
    <row r="2368" spans="1:9" s="93" customFormat="1" ht="12.75" customHeight="1">
      <c r="A2368" s="367">
        <v>2360</v>
      </c>
      <c r="B2368" s="527" t="s">
        <v>2634</v>
      </c>
      <c r="C2368" s="527" t="s">
        <v>3061</v>
      </c>
      <c r="D2368" s="379">
        <v>21001041127</v>
      </c>
      <c r="E2368" s="513" t="s">
        <v>2350</v>
      </c>
      <c r="F2368" s="367" t="s">
        <v>2351</v>
      </c>
      <c r="G2368" s="514">
        <v>100</v>
      </c>
      <c r="H2368" s="514">
        <v>100</v>
      </c>
      <c r="I2368" s="515">
        <v>20</v>
      </c>
    </row>
    <row r="2369" spans="1:9" s="93" customFormat="1" ht="12.75" customHeight="1">
      <c r="A2369" s="367">
        <v>2361</v>
      </c>
      <c r="B2369" s="527" t="s">
        <v>674</v>
      </c>
      <c r="C2369" s="527" t="s">
        <v>3295</v>
      </c>
      <c r="D2369" s="379">
        <v>54001027265</v>
      </c>
      <c r="E2369" s="513" t="s">
        <v>2350</v>
      </c>
      <c r="F2369" s="367" t="s">
        <v>2351</v>
      </c>
      <c r="G2369" s="514">
        <v>100</v>
      </c>
      <c r="H2369" s="514">
        <v>100</v>
      </c>
      <c r="I2369" s="515">
        <v>20</v>
      </c>
    </row>
    <row r="2370" spans="1:9" s="93" customFormat="1" ht="12.75" customHeight="1">
      <c r="A2370" s="367">
        <v>2362</v>
      </c>
      <c r="B2370" s="527" t="s">
        <v>5345</v>
      </c>
      <c r="C2370" s="527" t="s">
        <v>5346</v>
      </c>
      <c r="D2370" s="379">
        <v>21001003976</v>
      </c>
      <c r="E2370" s="513" t="s">
        <v>2350</v>
      </c>
      <c r="F2370" s="367" t="s">
        <v>2351</v>
      </c>
      <c r="G2370" s="514">
        <v>100</v>
      </c>
      <c r="H2370" s="514">
        <v>100</v>
      </c>
      <c r="I2370" s="515">
        <v>20</v>
      </c>
    </row>
    <row r="2371" spans="1:9" s="93" customFormat="1" ht="12.75" customHeight="1">
      <c r="A2371" s="367">
        <v>2363</v>
      </c>
      <c r="B2371" s="527" t="s">
        <v>3086</v>
      </c>
      <c r="C2371" s="527" t="s">
        <v>5347</v>
      </c>
      <c r="D2371" s="379">
        <v>21001006000</v>
      </c>
      <c r="E2371" s="513" t="s">
        <v>2350</v>
      </c>
      <c r="F2371" s="367" t="s">
        <v>2351</v>
      </c>
      <c r="G2371" s="514">
        <v>100</v>
      </c>
      <c r="H2371" s="514">
        <v>100</v>
      </c>
      <c r="I2371" s="515">
        <v>20</v>
      </c>
    </row>
    <row r="2372" spans="1:9" s="93" customFormat="1" ht="12.75" customHeight="1">
      <c r="A2372" s="367">
        <v>2364</v>
      </c>
      <c r="B2372" s="527" t="s">
        <v>884</v>
      </c>
      <c r="C2372" s="527" t="s">
        <v>5348</v>
      </c>
      <c r="D2372" s="379">
        <v>60001110332</v>
      </c>
      <c r="E2372" s="513" t="s">
        <v>2350</v>
      </c>
      <c r="F2372" s="367" t="s">
        <v>2351</v>
      </c>
      <c r="G2372" s="514">
        <v>100</v>
      </c>
      <c r="H2372" s="514">
        <v>100</v>
      </c>
      <c r="I2372" s="515">
        <v>20</v>
      </c>
    </row>
    <row r="2373" spans="1:9" s="93" customFormat="1" ht="12.75" customHeight="1">
      <c r="A2373" s="367">
        <v>2365</v>
      </c>
      <c r="B2373" s="527" t="s">
        <v>849</v>
      </c>
      <c r="C2373" s="527" t="s">
        <v>5022</v>
      </c>
      <c r="D2373" s="379">
        <v>21001020551</v>
      </c>
      <c r="E2373" s="513" t="s">
        <v>2350</v>
      </c>
      <c r="F2373" s="367" t="s">
        <v>2351</v>
      </c>
      <c r="G2373" s="514">
        <v>100</v>
      </c>
      <c r="H2373" s="514">
        <v>100</v>
      </c>
      <c r="I2373" s="515">
        <v>20</v>
      </c>
    </row>
    <row r="2374" spans="1:9" s="93" customFormat="1" ht="12.75" customHeight="1">
      <c r="A2374" s="367">
        <v>2366</v>
      </c>
      <c r="B2374" s="527" t="s">
        <v>2469</v>
      </c>
      <c r="C2374" s="527" t="s">
        <v>4359</v>
      </c>
      <c r="D2374" s="379">
        <v>41001014030</v>
      </c>
      <c r="E2374" s="513" t="s">
        <v>2350</v>
      </c>
      <c r="F2374" s="367" t="s">
        <v>2351</v>
      </c>
      <c r="G2374" s="514">
        <v>100</v>
      </c>
      <c r="H2374" s="514">
        <v>100</v>
      </c>
      <c r="I2374" s="515">
        <v>20</v>
      </c>
    </row>
    <row r="2375" spans="1:9" s="93" customFormat="1" ht="12.75" customHeight="1">
      <c r="A2375" s="367">
        <v>2367</v>
      </c>
      <c r="B2375" s="527" t="s">
        <v>884</v>
      </c>
      <c r="C2375" s="527" t="s">
        <v>3660</v>
      </c>
      <c r="D2375" s="379">
        <v>21001018854</v>
      </c>
      <c r="E2375" s="513" t="s">
        <v>2350</v>
      </c>
      <c r="F2375" s="367" t="s">
        <v>2351</v>
      </c>
      <c r="G2375" s="514">
        <v>100</v>
      </c>
      <c r="H2375" s="514">
        <v>100</v>
      </c>
      <c r="I2375" s="515">
        <v>20</v>
      </c>
    </row>
    <row r="2376" spans="1:9" s="93" customFormat="1" ht="12.75" customHeight="1">
      <c r="A2376" s="367">
        <v>2368</v>
      </c>
      <c r="B2376" s="527" t="s">
        <v>879</v>
      </c>
      <c r="C2376" s="527" t="s">
        <v>4848</v>
      </c>
      <c r="D2376" s="379">
        <v>21001003034</v>
      </c>
      <c r="E2376" s="513" t="s">
        <v>2350</v>
      </c>
      <c r="F2376" s="367" t="s">
        <v>2351</v>
      </c>
      <c r="G2376" s="514">
        <v>100</v>
      </c>
      <c r="H2376" s="514">
        <v>100</v>
      </c>
      <c r="I2376" s="515">
        <v>20</v>
      </c>
    </row>
    <row r="2377" spans="1:9" s="93" customFormat="1" ht="12.75" customHeight="1">
      <c r="A2377" s="367">
        <v>2369</v>
      </c>
      <c r="B2377" s="527" t="s">
        <v>2469</v>
      </c>
      <c r="C2377" s="527" t="s">
        <v>4935</v>
      </c>
      <c r="D2377" s="516">
        <v>55001004009</v>
      </c>
      <c r="E2377" s="513" t="s">
        <v>2350</v>
      </c>
      <c r="F2377" s="367" t="s">
        <v>2351</v>
      </c>
      <c r="G2377" s="514">
        <v>100</v>
      </c>
      <c r="H2377" s="514">
        <v>100</v>
      </c>
      <c r="I2377" s="515">
        <v>20</v>
      </c>
    </row>
    <row r="2378" spans="1:9" s="93" customFormat="1" ht="12.75" customHeight="1">
      <c r="A2378" s="367">
        <v>2370</v>
      </c>
      <c r="B2378" s="527" t="s">
        <v>678</v>
      </c>
      <c r="C2378" s="527" t="s">
        <v>3492</v>
      </c>
      <c r="D2378" s="516">
        <v>55001005379</v>
      </c>
      <c r="E2378" s="513" t="s">
        <v>2350</v>
      </c>
      <c r="F2378" s="367" t="s">
        <v>2351</v>
      </c>
      <c r="G2378" s="514">
        <v>100</v>
      </c>
      <c r="H2378" s="514">
        <v>100</v>
      </c>
      <c r="I2378" s="515">
        <v>20</v>
      </c>
    </row>
    <row r="2379" spans="1:9" s="93" customFormat="1" ht="12.75" customHeight="1">
      <c r="A2379" s="367">
        <v>2371</v>
      </c>
      <c r="B2379" s="527" t="s">
        <v>518</v>
      </c>
      <c r="C2379" s="527" t="s">
        <v>5349</v>
      </c>
      <c r="D2379" s="516">
        <v>55001004960</v>
      </c>
      <c r="E2379" s="513" t="s">
        <v>2350</v>
      </c>
      <c r="F2379" s="367" t="s">
        <v>2351</v>
      </c>
      <c r="G2379" s="514">
        <v>100</v>
      </c>
      <c r="H2379" s="514">
        <v>100</v>
      </c>
      <c r="I2379" s="515">
        <v>20</v>
      </c>
    </row>
    <row r="2380" spans="1:9" s="93" customFormat="1" ht="12.75" customHeight="1">
      <c r="A2380" s="367">
        <v>2372</v>
      </c>
      <c r="B2380" s="527" t="s">
        <v>649</v>
      </c>
      <c r="C2380" s="527" t="s">
        <v>846</v>
      </c>
      <c r="D2380" s="516">
        <v>55001004873</v>
      </c>
      <c r="E2380" s="513" t="s">
        <v>2350</v>
      </c>
      <c r="F2380" s="367" t="s">
        <v>2351</v>
      </c>
      <c r="G2380" s="514">
        <v>100</v>
      </c>
      <c r="H2380" s="514">
        <v>100</v>
      </c>
      <c r="I2380" s="515">
        <v>20</v>
      </c>
    </row>
    <row r="2381" spans="1:9" s="93" customFormat="1" ht="12.75" customHeight="1">
      <c r="A2381" s="367">
        <v>2373</v>
      </c>
      <c r="B2381" s="527" t="s">
        <v>2876</v>
      </c>
      <c r="C2381" s="527" t="s">
        <v>5350</v>
      </c>
      <c r="D2381" s="516">
        <v>55001005063</v>
      </c>
      <c r="E2381" s="513" t="s">
        <v>2350</v>
      </c>
      <c r="F2381" s="367" t="s">
        <v>2351</v>
      </c>
      <c r="G2381" s="514">
        <v>100</v>
      </c>
      <c r="H2381" s="514">
        <v>100</v>
      </c>
      <c r="I2381" s="515">
        <v>20</v>
      </c>
    </row>
    <row r="2382" spans="1:9" s="93" customFormat="1" ht="12.75" customHeight="1">
      <c r="A2382" s="367">
        <v>2374</v>
      </c>
      <c r="B2382" s="527" t="s">
        <v>4422</v>
      </c>
      <c r="C2382" s="527" t="s">
        <v>3503</v>
      </c>
      <c r="D2382" s="516">
        <v>55001020006</v>
      </c>
      <c r="E2382" s="513" t="s">
        <v>2350</v>
      </c>
      <c r="F2382" s="367" t="s">
        <v>2351</v>
      </c>
      <c r="G2382" s="514">
        <v>100</v>
      </c>
      <c r="H2382" s="514">
        <v>100</v>
      </c>
      <c r="I2382" s="515">
        <v>20</v>
      </c>
    </row>
    <row r="2383" spans="1:9" s="93" customFormat="1" ht="12.75" customHeight="1">
      <c r="A2383" s="367">
        <v>2375</v>
      </c>
      <c r="B2383" s="527" t="s">
        <v>4122</v>
      </c>
      <c r="C2383" s="527" t="s">
        <v>4543</v>
      </c>
      <c r="D2383" s="516">
        <v>55001005779</v>
      </c>
      <c r="E2383" s="513" t="s">
        <v>2350</v>
      </c>
      <c r="F2383" s="367" t="s">
        <v>2351</v>
      </c>
      <c r="G2383" s="514">
        <v>100</v>
      </c>
      <c r="H2383" s="514">
        <v>100</v>
      </c>
      <c r="I2383" s="515">
        <v>20</v>
      </c>
    </row>
    <row r="2384" spans="1:9" s="93" customFormat="1" ht="12.75" customHeight="1">
      <c r="A2384" s="367">
        <v>2376</v>
      </c>
      <c r="B2384" s="527" t="s">
        <v>3505</v>
      </c>
      <c r="C2384" s="527" t="s">
        <v>5351</v>
      </c>
      <c r="D2384" s="516">
        <v>55001015657</v>
      </c>
      <c r="E2384" s="513" t="s">
        <v>2350</v>
      </c>
      <c r="F2384" s="367" t="s">
        <v>2351</v>
      </c>
      <c r="G2384" s="514">
        <v>100</v>
      </c>
      <c r="H2384" s="514">
        <v>100</v>
      </c>
      <c r="I2384" s="515">
        <v>20</v>
      </c>
    </row>
    <row r="2385" spans="1:9" s="93" customFormat="1" ht="12.75" customHeight="1">
      <c r="A2385" s="367">
        <v>2377</v>
      </c>
      <c r="B2385" s="527" t="s">
        <v>3252</v>
      </c>
      <c r="C2385" s="527" t="s">
        <v>5352</v>
      </c>
      <c r="D2385" s="516">
        <v>62004013210</v>
      </c>
      <c r="E2385" s="513" t="s">
        <v>2350</v>
      </c>
      <c r="F2385" s="367" t="s">
        <v>2351</v>
      </c>
      <c r="G2385" s="514">
        <v>100</v>
      </c>
      <c r="H2385" s="514">
        <v>100</v>
      </c>
      <c r="I2385" s="515">
        <v>20</v>
      </c>
    </row>
    <row r="2386" spans="1:9" s="93" customFormat="1" ht="12.75" customHeight="1">
      <c r="A2386" s="367">
        <v>2378</v>
      </c>
      <c r="B2386" s="527" t="s">
        <v>3285</v>
      </c>
      <c r="C2386" s="527" t="s">
        <v>2836</v>
      </c>
      <c r="D2386" s="516">
        <v>55001016434</v>
      </c>
      <c r="E2386" s="513" t="s">
        <v>2350</v>
      </c>
      <c r="F2386" s="367" t="s">
        <v>2351</v>
      </c>
      <c r="G2386" s="514">
        <v>100</v>
      </c>
      <c r="H2386" s="514">
        <v>100</v>
      </c>
      <c r="I2386" s="515">
        <v>20</v>
      </c>
    </row>
    <row r="2387" spans="1:9" s="93" customFormat="1" ht="12.75" customHeight="1">
      <c r="A2387" s="367">
        <v>2379</v>
      </c>
      <c r="B2387" s="527" t="s">
        <v>2560</v>
      </c>
      <c r="C2387" s="527" t="s">
        <v>3503</v>
      </c>
      <c r="D2387" s="516">
        <v>55001006924</v>
      </c>
      <c r="E2387" s="513" t="s">
        <v>2350</v>
      </c>
      <c r="F2387" s="367" t="s">
        <v>2351</v>
      </c>
      <c r="G2387" s="514">
        <v>100</v>
      </c>
      <c r="H2387" s="514">
        <v>100</v>
      </c>
      <c r="I2387" s="515">
        <v>20</v>
      </c>
    </row>
    <row r="2388" spans="1:9" s="93" customFormat="1" ht="12.75" customHeight="1">
      <c r="A2388" s="367">
        <v>2380</v>
      </c>
      <c r="B2388" s="527" t="s">
        <v>3935</v>
      </c>
      <c r="C2388" s="527" t="s">
        <v>5353</v>
      </c>
      <c r="D2388" s="447">
        <v>61010012904</v>
      </c>
      <c r="E2388" s="513" t="s">
        <v>2350</v>
      </c>
      <c r="F2388" s="367" t="s">
        <v>2351</v>
      </c>
      <c r="G2388" s="514">
        <v>100</v>
      </c>
      <c r="H2388" s="514">
        <v>100</v>
      </c>
      <c r="I2388" s="515">
        <v>20</v>
      </c>
    </row>
    <row r="2389" spans="1:9" s="93" customFormat="1" ht="12.75" customHeight="1">
      <c r="A2389" s="367">
        <v>2381</v>
      </c>
      <c r="B2389" s="527" t="s">
        <v>3391</v>
      </c>
      <c r="C2389" s="527" t="s">
        <v>5354</v>
      </c>
      <c r="D2389" s="447">
        <v>61004047505</v>
      </c>
      <c r="E2389" s="513" t="s">
        <v>2350</v>
      </c>
      <c r="F2389" s="367" t="s">
        <v>2351</v>
      </c>
      <c r="G2389" s="514">
        <v>100</v>
      </c>
      <c r="H2389" s="514">
        <v>100</v>
      </c>
      <c r="I2389" s="515">
        <v>20</v>
      </c>
    </row>
    <row r="2390" spans="1:9" s="93" customFormat="1" ht="12.75" customHeight="1">
      <c r="A2390" s="367">
        <v>2382</v>
      </c>
      <c r="B2390" s="527" t="s">
        <v>4930</v>
      </c>
      <c r="C2390" s="527" t="s">
        <v>4857</v>
      </c>
      <c r="D2390" s="447">
        <v>61004007026</v>
      </c>
      <c r="E2390" s="513" t="s">
        <v>2350</v>
      </c>
      <c r="F2390" s="367" t="s">
        <v>2351</v>
      </c>
      <c r="G2390" s="514">
        <v>100</v>
      </c>
      <c r="H2390" s="514">
        <v>100</v>
      </c>
      <c r="I2390" s="515">
        <v>20</v>
      </c>
    </row>
    <row r="2391" spans="1:9" s="93" customFormat="1" ht="12.75" customHeight="1">
      <c r="A2391" s="367">
        <v>2383</v>
      </c>
      <c r="B2391" s="527" t="s">
        <v>2692</v>
      </c>
      <c r="C2391" s="527" t="s">
        <v>5355</v>
      </c>
      <c r="D2391" s="447">
        <v>55001025694</v>
      </c>
      <c r="E2391" s="513" t="s">
        <v>2350</v>
      </c>
      <c r="F2391" s="367" t="s">
        <v>2351</v>
      </c>
      <c r="G2391" s="514">
        <v>100</v>
      </c>
      <c r="H2391" s="514">
        <v>100</v>
      </c>
      <c r="I2391" s="515">
        <v>20</v>
      </c>
    </row>
    <row r="2392" spans="1:9" s="93" customFormat="1" ht="12.75" customHeight="1">
      <c r="A2392" s="367">
        <v>2384</v>
      </c>
      <c r="B2392" s="527" t="s">
        <v>3305</v>
      </c>
      <c r="C2392" s="527" t="s">
        <v>5356</v>
      </c>
      <c r="D2392" s="447">
        <v>62001028304</v>
      </c>
      <c r="E2392" s="513" t="s">
        <v>2350</v>
      </c>
      <c r="F2392" s="367" t="s">
        <v>2351</v>
      </c>
      <c r="G2392" s="514">
        <v>100</v>
      </c>
      <c r="H2392" s="514">
        <v>100</v>
      </c>
      <c r="I2392" s="515">
        <v>20</v>
      </c>
    </row>
    <row r="2393" spans="1:9" s="93" customFormat="1" ht="12.75" customHeight="1">
      <c r="A2393" s="367">
        <v>2385</v>
      </c>
      <c r="B2393" s="527" t="s">
        <v>2566</v>
      </c>
      <c r="C2393" s="527" t="s">
        <v>4352</v>
      </c>
      <c r="D2393" s="447">
        <v>61004053411</v>
      </c>
      <c r="E2393" s="513" t="s">
        <v>2350</v>
      </c>
      <c r="F2393" s="367" t="s">
        <v>2351</v>
      </c>
      <c r="G2393" s="514">
        <v>100</v>
      </c>
      <c r="H2393" s="514">
        <v>100</v>
      </c>
      <c r="I2393" s="515">
        <v>20</v>
      </c>
    </row>
    <row r="2394" spans="1:9" s="93" customFormat="1" ht="12.75" customHeight="1">
      <c r="A2394" s="367">
        <v>2386</v>
      </c>
      <c r="B2394" s="527" t="s">
        <v>2479</v>
      </c>
      <c r="C2394" s="527" t="s">
        <v>5019</v>
      </c>
      <c r="D2394" s="447">
        <v>61004056442</v>
      </c>
      <c r="E2394" s="513" t="s">
        <v>2350</v>
      </c>
      <c r="F2394" s="367" t="s">
        <v>2351</v>
      </c>
      <c r="G2394" s="514">
        <v>100</v>
      </c>
      <c r="H2394" s="514">
        <v>100</v>
      </c>
      <c r="I2394" s="515">
        <v>20</v>
      </c>
    </row>
    <row r="2395" spans="1:9" s="93" customFormat="1" ht="12.75" customHeight="1">
      <c r="A2395" s="367">
        <v>2387</v>
      </c>
      <c r="B2395" s="527" t="s">
        <v>2692</v>
      </c>
      <c r="C2395" s="527" t="s">
        <v>5357</v>
      </c>
      <c r="D2395" s="447">
        <v>61005003181</v>
      </c>
      <c r="E2395" s="513" t="s">
        <v>2350</v>
      </c>
      <c r="F2395" s="367" t="s">
        <v>2351</v>
      </c>
      <c r="G2395" s="514">
        <v>100</v>
      </c>
      <c r="H2395" s="514">
        <v>100</v>
      </c>
      <c r="I2395" s="515">
        <v>20</v>
      </c>
    </row>
    <row r="2396" spans="1:9" s="93" customFormat="1" ht="12.75" customHeight="1">
      <c r="A2396" s="367">
        <v>2388</v>
      </c>
      <c r="B2396" s="527" t="s">
        <v>2807</v>
      </c>
      <c r="C2396" s="527" t="s">
        <v>5358</v>
      </c>
      <c r="D2396" s="447">
        <v>61004062916</v>
      </c>
      <c r="E2396" s="513" t="s">
        <v>2350</v>
      </c>
      <c r="F2396" s="367" t="s">
        <v>2351</v>
      </c>
      <c r="G2396" s="514">
        <v>100</v>
      </c>
      <c r="H2396" s="514">
        <v>100</v>
      </c>
      <c r="I2396" s="515">
        <v>20</v>
      </c>
    </row>
    <row r="2397" spans="1:9" s="93" customFormat="1" ht="12.75" customHeight="1">
      <c r="A2397" s="367">
        <v>2389</v>
      </c>
      <c r="B2397" s="527" t="s">
        <v>2469</v>
      </c>
      <c r="C2397" s="527" t="s">
        <v>5359</v>
      </c>
      <c r="D2397" s="447">
        <v>61004015018</v>
      </c>
      <c r="E2397" s="513" t="s">
        <v>2350</v>
      </c>
      <c r="F2397" s="367" t="s">
        <v>2351</v>
      </c>
      <c r="G2397" s="514">
        <v>100</v>
      </c>
      <c r="H2397" s="514">
        <v>100</v>
      </c>
      <c r="I2397" s="515">
        <v>20</v>
      </c>
    </row>
    <row r="2398" spans="1:9" s="93" customFormat="1" ht="12.75" customHeight="1">
      <c r="A2398" s="367">
        <v>2390</v>
      </c>
      <c r="B2398" s="527" t="s">
        <v>3803</v>
      </c>
      <c r="C2398" s="527" t="s">
        <v>4789</v>
      </c>
      <c r="D2398" s="447">
        <v>61004052128</v>
      </c>
      <c r="E2398" s="513" t="s">
        <v>2350</v>
      </c>
      <c r="F2398" s="367" t="s">
        <v>2351</v>
      </c>
      <c r="G2398" s="514">
        <v>100</v>
      </c>
      <c r="H2398" s="514">
        <v>100</v>
      </c>
      <c r="I2398" s="515">
        <v>20</v>
      </c>
    </row>
    <row r="2399" spans="1:9" s="93" customFormat="1" ht="12.75" customHeight="1">
      <c r="A2399" s="367">
        <v>2391</v>
      </c>
      <c r="B2399" s="527" t="s">
        <v>843</v>
      </c>
      <c r="C2399" s="527" t="s">
        <v>2564</v>
      </c>
      <c r="D2399" s="447">
        <v>61004022237</v>
      </c>
      <c r="E2399" s="513" t="s">
        <v>2350</v>
      </c>
      <c r="F2399" s="367" t="s">
        <v>2351</v>
      </c>
      <c r="G2399" s="514">
        <v>100</v>
      </c>
      <c r="H2399" s="514">
        <v>100</v>
      </c>
      <c r="I2399" s="515">
        <v>20</v>
      </c>
    </row>
    <row r="2400" spans="1:9" s="93" customFormat="1" ht="12.75" customHeight="1">
      <c r="A2400" s="367">
        <v>2392</v>
      </c>
      <c r="B2400" s="527" t="s">
        <v>5266</v>
      </c>
      <c r="C2400" s="527" t="s">
        <v>3271</v>
      </c>
      <c r="D2400" s="447">
        <v>61004034902</v>
      </c>
      <c r="E2400" s="513" t="s">
        <v>2350</v>
      </c>
      <c r="F2400" s="367" t="s">
        <v>2351</v>
      </c>
      <c r="G2400" s="514">
        <v>100</v>
      </c>
      <c r="H2400" s="514">
        <v>100</v>
      </c>
      <c r="I2400" s="515">
        <v>20</v>
      </c>
    </row>
    <row r="2401" spans="1:9" s="93" customFormat="1" ht="12.75" customHeight="1">
      <c r="A2401" s="367">
        <v>2393</v>
      </c>
      <c r="B2401" s="512" t="s">
        <v>3441</v>
      </c>
      <c r="C2401" s="527" t="s">
        <v>5360</v>
      </c>
      <c r="D2401" s="516" t="s">
        <v>5361</v>
      </c>
      <c r="E2401" s="513" t="s">
        <v>2350</v>
      </c>
      <c r="F2401" s="367" t="s">
        <v>2351</v>
      </c>
      <c r="G2401" s="514">
        <v>100</v>
      </c>
      <c r="H2401" s="514">
        <v>100</v>
      </c>
      <c r="I2401" s="515">
        <v>20</v>
      </c>
    </row>
    <row r="2402" spans="1:9" s="93" customFormat="1" ht="12.75" customHeight="1">
      <c r="A2402" s="367">
        <v>2394</v>
      </c>
      <c r="B2402" s="512" t="s">
        <v>4999</v>
      </c>
      <c r="C2402" s="527" t="s">
        <v>5362</v>
      </c>
      <c r="D2402" s="516" t="s">
        <v>5363</v>
      </c>
      <c r="E2402" s="513" t="s">
        <v>2350</v>
      </c>
      <c r="F2402" s="367" t="s">
        <v>2351</v>
      </c>
      <c r="G2402" s="514">
        <v>100</v>
      </c>
      <c r="H2402" s="514">
        <v>100</v>
      </c>
      <c r="I2402" s="515">
        <v>20</v>
      </c>
    </row>
    <row r="2403" spans="1:9" s="93" customFormat="1" ht="12.75" customHeight="1">
      <c r="A2403" s="367">
        <v>2395</v>
      </c>
      <c r="B2403" s="512" t="s">
        <v>5364</v>
      </c>
      <c r="C2403" s="527" t="s">
        <v>4791</v>
      </c>
      <c r="D2403" s="516" t="s">
        <v>5365</v>
      </c>
      <c r="E2403" s="513" t="s">
        <v>2350</v>
      </c>
      <c r="F2403" s="367" t="s">
        <v>2351</v>
      </c>
      <c r="G2403" s="514">
        <v>100</v>
      </c>
      <c r="H2403" s="514">
        <v>100</v>
      </c>
      <c r="I2403" s="515">
        <v>20</v>
      </c>
    </row>
    <row r="2404" spans="1:9" s="93" customFormat="1" ht="12.75" customHeight="1">
      <c r="A2404" s="367">
        <v>2396</v>
      </c>
      <c r="B2404" s="512" t="s">
        <v>877</v>
      </c>
      <c r="C2404" s="527" t="s">
        <v>3364</v>
      </c>
      <c r="D2404" s="516" t="s">
        <v>5366</v>
      </c>
      <c r="E2404" s="513" t="s">
        <v>2350</v>
      </c>
      <c r="F2404" s="367" t="s">
        <v>2351</v>
      </c>
      <c r="G2404" s="514">
        <v>100</v>
      </c>
      <c r="H2404" s="514">
        <v>100</v>
      </c>
      <c r="I2404" s="515">
        <v>20</v>
      </c>
    </row>
    <row r="2405" spans="1:9" s="93" customFormat="1" ht="12.75" customHeight="1">
      <c r="A2405" s="367">
        <v>2397</v>
      </c>
      <c r="B2405" s="512" t="s">
        <v>2455</v>
      </c>
      <c r="C2405" s="527" t="s">
        <v>3840</v>
      </c>
      <c r="D2405" s="516" t="s">
        <v>5367</v>
      </c>
      <c r="E2405" s="513" t="s">
        <v>2350</v>
      </c>
      <c r="F2405" s="367" t="s">
        <v>2351</v>
      </c>
      <c r="G2405" s="514">
        <v>100</v>
      </c>
      <c r="H2405" s="514">
        <v>100</v>
      </c>
      <c r="I2405" s="515">
        <v>20</v>
      </c>
    </row>
    <row r="2406" spans="1:9" s="93" customFormat="1" ht="12.75" customHeight="1">
      <c r="A2406" s="367">
        <v>2398</v>
      </c>
      <c r="B2406" s="512" t="s">
        <v>5308</v>
      </c>
      <c r="C2406" s="527" t="s">
        <v>5368</v>
      </c>
      <c r="D2406" s="516" t="s">
        <v>5369</v>
      </c>
      <c r="E2406" s="513" t="s">
        <v>2350</v>
      </c>
      <c r="F2406" s="367" t="s">
        <v>2351</v>
      </c>
      <c r="G2406" s="514">
        <v>100</v>
      </c>
      <c r="H2406" s="514">
        <v>100</v>
      </c>
      <c r="I2406" s="515">
        <v>20</v>
      </c>
    </row>
    <row r="2407" spans="1:9" s="93" customFormat="1" ht="12.75" customHeight="1">
      <c r="A2407" s="367">
        <v>2399</v>
      </c>
      <c r="B2407" s="512" t="s">
        <v>2509</v>
      </c>
      <c r="C2407" s="527" t="s">
        <v>3364</v>
      </c>
      <c r="D2407" s="516" t="s">
        <v>5370</v>
      </c>
      <c r="E2407" s="513" t="s">
        <v>2350</v>
      </c>
      <c r="F2407" s="367" t="s">
        <v>2351</v>
      </c>
      <c r="G2407" s="514">
        <v>50</v>
      </c>
      <c r="H2407" s="514">
        <v>50</v>
      </c>
      <c r="I2407" s="515">
        <v>10</v>
      </c>
    </row>
    <row r="2408" spans="1:9" s="93" customFormat="1" ht="12.75" customHeight="1">
      <c r="A2408" s="367">
        <v>2400</v>
      </c>
      <c r="B2408" s="512" t="s">
        <v>3269</v>
      </c>
      <c r="C2408" s="527" t="s">
        <v>2663</v>
      </c>
      <c r="D2408" s="516" t="s">
        <v>5371</v>
      </c>
      <c r="E2408" s="513" t="s">
        <v>2350</v>
      </c>
      <c r="F2408" s="367" t="s">
        <v>2351</v>
      </c>
      <c r="G2408" s="514">
        <v>50</v>
      </c>
      <c r="H2408" s="514">
        <v>50</v>
      </c>
      <c r="I2408" s="515">
        <v>10</v>
      </c>
    </row>
    <row r="2409" spans="1:9" s="93" customFormat="1" ht="12.75" customHeight="1">
      <c r="A2409" s="367">
        <v>2401</v>
      </c>
      <c r="B2409" s="512" t="s">
        <v>3149</v>
      </c>
      <c r="C2409" s="527" t="s">
        <v>5372</v>
      </c>
      <c r="D2409" s="516" t="s">
        <v>5373</v>
      </c>
      <c r="E2409" s="513" t="s">
        <v>2350</v>
      </c>
      <c r="F2409" s="367" t="s">
        <v>2351</v>
      </c>
      <c r="G2409" s="514">
        <v>100</v>
      </c>
      <c r="H2409" s="514">
        <v>100</v>
      </c>
      <c r="I2409" s="515">
        <v>20</v>
      </c>
    </row>
    <row r="2410" spans="1:9" s="93" customFormat="1" ht="12.75" customHeight="1">
      <c r="A2410" s="367">
        <v>2402</v>
      </c>
      <c r="B2410" s="512" t="s">
        <v>597</v>
      </c>
      <c r="C2410" s="527" t="s">
        <v>5368</v>
      </c>
      <c r="D2410" s="516" t="s">
        <v>5374</v>
      </c>
      <c r="E2410" s="513" t="s">
        <v>2350</v>
      </c>
      <c r="F2410" s="367" t="s">
        <v>2351</v>
      </c>
      <c r="G2410" s="514">
        <v>100</v>
      </c>
      <c r="H2410" s="514">
        <v>100</v>
      </c>
      <c r="I2410" s="515">
        <v>20</v>
      </c>
    </row>
    <row r="2411" spans="1:9" s="93" customFormat="1" ht="12.75" customHeight="1">
      <c r="A2411" s="367">
        <v>2403</v>
      </c>
      <c r="B2411" s="512" t="s">
        <v>4892</v>
      </c>
      <c r="C2411" s="527" t="s">
        <v>5375</v>
      </c>
      <c r="D2411" s="516" t="s">
        <v>5376</v>
      </c>
      <c r="E2411" s="513" t="s">
        <v>2350</v>
      </c>
      <c r="F2411" s="367" t="s">
        <v>2351</v>
      </c>
      <c r="G2411" s="514">
        <v>100</v>
      </c>
      <c r="H2411" s="514">
        <v>100</v>
      </c>
      <c r="I2411" s="515">
        <v>20</v>
      </c>
    </row>
    <row r="2412" spans="1:9" s="93" customFormat="1" ht="12.75" customHeight="1">
      <c r="A2412" s="367">
        <v>2404</v>
      </c>
      <c r="B2412" s="512" t="s">
        <v>5377</v>
      </c>
      <c r="C2412" s="527" t="s">
        <v>5378</v>
      </c>
      <c r="D2412" s="516" t="s">
        <v>5379</v>
      </c>
      <c r="E2412" s="513" t="s">
        <v>2350</v>
      </c>
      <c r="F2412" s="367" t="s">
        <v>2351</v>
      </c>
      <c r="G2412" s="514">
        <v>100</v>
      </c>
      <c r="H2412" s="514">
        <v>100</v>
      </c>
      <c r="I2412" s="515">
        <v>20</v>
      </c>
    </row>
    <row r="2413" spans="1:9" s="93" customFormat="1" ht="12.75" customHeight="1">
      <c r="A2413" s="367">
        <v>2405</v>
      </c>
      <c r="B2413" s="512" t="s">
        <v>5380</v>
      </c>
      <c r="C2413" s="527" t="s">
        <v>5381</v>
      </c>
      <c r="D2413" s="516" t="s">
        <v>5382</v>
      </c>
      <c r="E2413" s="513" t="s">
        <v>2350</v>
      </c>
      <c r="F2413" s="367" t="s">
        <v>2351</v>
      </c>
      <c r="G2413" s="514">
        <v>100</v>
      </c>
      <c r="H2413" s="514">
        <v>100</v>
      </c>
      <c r="I2413" s="515">
        <v>20</v>
      </c>
    </row>
    <row r="2414" spans="1:9" s="93" customFormat="1" ht="12.75" customHeight="1">
      <c r="A2414" s="367">
        <v>2406</v>
      </c>
      <c r="B2414" s="512" t="s">
        <v>2360</v>
      </c>
      <c r="C2414" s="527" t="s">
        <v>3046</v>
      </c>
      <c r="D2414" s="516" t="s">
        <v>5383</v>
      </c>
      <c r="E2414" s="513" t="s">
        <v>2350</v>
      </c>
      <c r="F2414" s="367" t="s">
        <v>2351</v>
      </c>
      <c r="G2414" s="514">
        <v>100</v>
      </c>
      <c r="H2414" s="514">
        <v>100</v>
      </c>
      <c r="I2414" s="515">
        <v>20</v>
      </c>
    </row>
    <row r="2415" spans="1:9" s="93" customFormat="1" ht="12.75" customHeight="1">
      <c r="A2415" s="367">
        <v>2407</v>
      </c>
      <c r="B2415" s="512" t="s">
        <v>594</v>
      </c>
      <c r="C2415" s="527" t="s">
        <v>862</v>
      </c>
      <c r="D2415" s="516" t="s">
        <v>5384</v>
      </c>
      <c r="E2415" s="513" t="s">
        <v>2350</v>
      </c>
      <c r="F2415" s="367" t="s">
        <v>2351</v>
      </c>
      <c r="G2415" s="514">
        <v>100</v>
      </c>
      <c r="H2415" s="514">
        <v>100</v>
      </c>
      <c r="I2415" s="515">
        <v>20</v>
      </c>
    </row>
    <row r="2416" spans="1:9" s="93" customFormat="1" ht="12.75" customHeight="1">
      <c r="A2416" s="367">
        <v>2408</v>
      </c>
      <c r="B2416" s="512" t="s">
        <v>3041</v>
      </c>
      <c r="C2416" s="527" t="s">
        <v>5385</v>
      </c>
      <c r="D2416" s="516" t="s">
        <v>5386</v>
      </c>
      <c r="E2416" s="513" t="s">
        <v>2350</v>
      </c>
      <c r="F2416" s="367" t="s">
        <v>2351</v>
      </c>
      <c r="G2416" s="514">
        <v>100</v>
      </c>
      <c r="H2416" s="514">
        <v>100</v>
      </c>
      <c r="I2416" s="515">
        <v>20</v>
      </c>
    </row>
    <row r="2417" spans="1:9" s="93" customFormat="1" ht="12.75" customHeight="1">
      <c r="A2417" s="367">
        <v>2409</v>
      </c>
      <c r="B2417" s="512" t="s">
        <v>5387</v>
      </c>
      <c r="C2417" s="527" t="s">
        <v>5388</v>
      </c>
      <c r="D2417" s="516" t="s">
        <v>5389</v>
      </c>
      <c r="E2417" s="513" t="s">
        <v>2350</v>
      </c>
      <c r="F2417" s="367" t="s">
        <v>2351</v>
      </c>
      <c r="G2417" s="514">
        <v>100</v>
      </c>
      <c r="H2417" s="514">
        <v>100</v>
      </c>
      <c r="I2417" s="515">
        <v>20</v>
      </c>
    </row>
    <row r="2418" spans="1:9" s="93" customFormat="1" ht="12.75" customHeight="1">
      <c r="A2418" s="367">
        <v>2410</v>
      </c>
      <c r="B2418" s="512" t="s">
        <v>4941</v>
      </c>
      <c r="C2418" s="527" t="s">
        <v>5390</v>
      </c>
      <c r="D2418" s="516" t="s">
        <v>5391</v>
      </c>
      <c r="E2418" s="513" t="s">
        <v>2350</v>
      </c>
      <c r="F2418" s="367" t="s">
        <v>2351</v>
      </c>
      <c r="G2418" s="514">
        <v>100</v>
      </c>
      <c r="H2418" s="514">
        <v>100</v>
      </c>
      <c r="I2418" s="515">
        <v>20</v>
      </c>
    </row>
    <row r="2419" spans="1:9" s="93" customFormat="1" ht="12.75" customHeight="1">
      <c r="A2419" s="367">
        <v>2411</v>
      </c>
      <c r="B2419" s="512" t="s">
        <v>5392</v>
      </c>
      <c r="C2419" s="527" t="s">
        <v>5393</v>
      </c>
      <c r="D2419" s="516" t="s">
        <v>5394</v>
      </c>
      <c r="E2419" s="513" t="s">
        <v>2350</v>
      </c>
      <c r="F2419" s="367" t="s">
        <v>2351</v>
      </c>
      <c r="G2419" s="514">
        <v>100</v>
      </c>
      <c r="H2419" s="514">
        <v>100</v>
      </c>
      <c r="I2419" s="515">
        <v>20</v>
      </c>
    </row>
    <row r="2420" spans="1:9" s="93" customFormat="1" ht="12.75" customHeight="1">
      <c r="A2420" s="367">
        <v>2412</v>
      </c>
      <c r="B2420" s="512" t="s">
        <v>5395</v>
      </c>
      <c r="C2420" s="527" t="s">
        <v>5396</v>
      </c>
      <c r="D2420" s="516" t="s">
        <v>5397</v>
      </c>
      <c r="E2420" s="513" t="s">
        <v>2350</v>
      </c>
      <c r="F2420" s="367" t="s">
        <v>2351</v>
      </c>
      <c r="G2420" s="514">
        <v>100</v>
      </c>
      <c r="H2420" s="514">
        <v>100</v>
      </c>
      <c r="I2420" s="515">
        <v>20</v>
      </c>
    </row>
    <row r="2421" spans="1:9" s="93" customFormat="1" ht="12.75" customHeight="1">
      <c r="A2421" s="367">
        <v>2413</v>
      </c>
      <c r="B2421" s="512" t="s">
        <v>5398</v>
      </c>
      <c r="C2421" s="527" t="s">
        <v>5399</v>
      </c>
      <c r="D2421" s="516" t="s">
        <v>5400</v>
      </c>
      <c r="E2421" s="513" t="s">
        <v>2350</v>
      </c>
      <c r="F2421" s="367" t="s">
        <v>2351</v>
      </c>
      <c r="G2421" s="514">
        <v>100</v>
      </c>
      <c r="H2421" s="514">
        <v>100</v>
      </c>
      <c r="I2421" s="515">
        <v>20</v>
      </c>
    </row>
    <row r="2422" spans="1:9" s="93" customFormat="1" ht="12.75" customHeight="1">
      <c r="A2422" s="367">
        <v>2414</v>
      </c>
      <c r="B2422" s="512" t="s">
        <v>590</v>
      </c>
      <c r="C2422" s="527" t="s">
        <v>4779</v>
      </c>
      <c r="D2422" s="516">
        <v>58001024385</v>
      </c>
      <c r="E2422" s="513" t="s">
        <v>2350</v>
      </c>
      <c r="F2422" s="367" t="s">
        <v>2351</v>
      </c>
      <c r="G2422" s="514">
        <v>100</v>
      </c>
      <c r="H2422" s="514">
        <v>100</v>
      </c>
      <c r="I2422" s="515">
        <v>20</v>
      </c>
    </row>
    <row r="2423" spans="1:9" s="93" customFormat="1" ht="12.75" customHeight="1">
      <c r="A2423" s="367">
        <v>2415</v>
      </c>
      <c r="B2423" s="512" t="s">
        <v>5401</v>
      </c>
      <c r="C2423" s="527" t="s">
        <v>3568</v>
      </c>
      <c r="D2423" s="516" t="s">
        <v>5402</v>
      </c>
      <c r="E2423" s="513" t="s">
        <v>2350</v>
      </c>
      <c r="F2423" s="367" t="s">
        <v>2351</v>
      </c>
      <c r="G2423" s="514">
        <v>100</v>
      </c>
      <c r="H2423" s="514">
        <v>100</v>
      </c>
      <c r="I2423" s="515">
        <v>20</v>
      </c>
    </row>
    <row r="2424" spans="1:9" s="93" customFormat="1" ht="12.75" customHeight="1">
      <c r="A2424" s="367">
        <v>2416</v>
      </c>
      <c r="B2424" s="512" t="s">
        <v>3634</v>
      </c>
      <c r="C2424" s="527" t="s">
        <v>5403</v>
      </c>
      <c r="D2424" s="516" t="s">
        <v>5404</v>
      </c>
      <c r="E2424" s="513" t="s">
        <v>2350</v>
      </c>
      <c r="F2424" s="367" t="s">
        <v>2351</v>
      </c>
      <c r="G2424" s="514">
        <v>100</v>
      </c>
      <c r="H2424" s="514">
        <v>100</v>
      </c>
      <c r="I2424" s="515">
        <v>20</v>
      </c>
    </row>
    <row r="2425" spans="1:9" s="93" customFormat="1" ht="12.75" customHeight="1">
      <c r="A2425" s="367">
        <v>2417</v>
      </c>
      <c r="B2425" s="512" t="s">
        <v>5405</v>
      </c>
      <c r="C2425" s="527" t="s">
        <v>5406</v>
      </c>
      <c r="D2425" s="516" t="s">
        <v>5407</v>
      </c>
      <c r="E2425" s="513" t="s">
        <v>2350</v>
      </c>
      <c r="F2425" s="367" t="s">
        <v>2351</v>
      </c>
      <c r="G2425" s="514">
        <v>100</v>
      </c>
      <c r="H2425" s="514">
        <v>100</v>
      </c>
      <c r="I2425" s="515">
        <v>20</v>
      </c>
    </row>
    <row r="2426" spans="1:9" s="93" customFormat="1" ht="12.75" customHeight="1">
      <c r="A2426" s="367">
        <v>2418</v>
      </c>
      <c r="B2426" s="512" t="s">
        <v>3113</v>
      </c>
      <c r="C2426" s="527" t="s">
        <v>3063</v>
      </c>
      <c r="D2426" s="516">
        <v>25001000413</v>
      </c>
      <c r="E2426" s="513" t="s">
        <v>2350</v>
      </c>
      <c r="F2426" s="367" t="s">
        <v>2351</v>
      </c>
      <c r="G2426" s="514">
        <v>100</v>
      </c>
      <c r="H2426" s="514">
        <v>100</v>
      </c>
      <c r="I2426" s="515">
        <v>20</v>
      </c>
    </row>
    <row r="2427" spans="1:9" s="93" customFormat="1" ht="12.75" customHeight="1">
      <c r="A2427" s="367">
        <v>2419</v>
      </c>
      <c r="B2427" s="512" t="s">
        <v>5408</v>
      </c>
      <c r="C2427" s="527" t="s">
        <v>2866</v>
      </c>
      <c r="D2427" s="516">
        <v>25001040550</v>
      </c>
      <c r="E2427" s="513" t="s">
        <v>2350</v>
      </c>
      <c r="F2427" s="367" t="s">
        <v>2351</v>
      </c>
      <c r="G2427" s="514">
        <v>100</v>
      </c>
      <c r="H2427" s="514">
        <v>100</v>
      </c>
      <c r="I2427" s="515">
        <v>20</v>
      </c>
    </row>
    <row r="2428" spans="1:9" s="93" customFormat="1" ht="12.75" customHeight="1">
      <c r="A2428" s="367">
        <v>2420</v>
      </c>
      <c r="B2428" s="512" t="s">
        <v>2403</v>
      </c>
      <c r="C2428" s="527" t="s">
        <v>4935</v>
      </c>
      <c r="D2428" s="516">
        <v>25001044905</v>
      </c>
      <c r="E2428" s="513" t="s">
        <v>2350</v>
      </c>
      <c r="F2428" s="367" t="s">
        <v>2351</v>
      </c>
      <c r="G2428" s="514">
        <v>100</v>
      </c>
      <c r="H2428" s="514">
        <v>100</v>
      </c>
      <c r="I2428" s="515">
        <v>20</v>
      </c>
    </row>
    <row r="2429" spans="1:9" s="93" customFormat="1" ht="12.75" customHeight="1">
      <c r="A2429" s="367">
        <v>2421</v>
      </c>
      <c r="B2429" s="512" t="s">
        <v>2379</v>
      </c>
      <c r="C2429" s="527" t="s">
        <v>5193</v>
      </c>
      <c r="D2429" s="516">
        <v>25001002009</v>
      </c>
      <c r="E2429" s="513" t="s">
        <v>2350</v>
      </c>
      <c r="F2429" s="367" t="s">
        <v>2351</v>
      </c>
      <c r="G2429" s="514">
        <v>100</v>
      </c>
      <c r="H2429" s="514">
        <v>100</v>
      </c>
      <c r="I2429" s="515">
        <v>20</v>
      </c>
    </row>
    <row r="2430" spans="1:9" s="93" customFormat="1" ht="12.75" customHeight="1">
      <c r="A2430" s="367">
        <v>2422</v>
      </c>
      <c r="B2430" s="512" t="s">
        <v>676</v>
      </c>
      <c r="C2430" s="527" t="s">
        <v>3346</v>
      </c>
      <c r="D2430" s="516">
        <v>25001019123</v>
      </c>
      <c r="E2430" s="513" t="s">
        <v>2350</v>
      </c>
      <c r="F2430" s="367" t="s">
        <v>2351</v>
      </c>
      <c r="G2430" s="514">
        <v>100</v>
      </c>
      <c r="H2430" s="514">
        <v>100</v>
      </c>
      <c r="I2430" s="515">
        <v>20</v>
      </c>
    </row>
    <row r="2431" spans="1:9" s="93" customFormat="1" ht="12.75" customHeight="1">
      <c r="A2431" s="367">
        <v>2423</v>
      </c>
      <c r="B2431" s="512" t="s">
        <v>5056</v>
      </c>
      <c r="C2431" s="527" t="s">
        <v>4706</v>
      </c>
      <c r="D2431" s="512">
        <v>60001064006</v>
      </c>
      <c r="E2431" s="513" t="s">
        <v>2350</v>
      </c>
      <c r="F2431" s="367" t="s">
        <v>2351</v>
      </c>
      <c r="G2431" s="514">
        <v>100</v>
      </c>
      <c r="H2431" s="514">
        <v>100</v>
      </c>
      <c r="I2431" s="515">
        <v>20</v>
      </c>
    </row>
    <row r="2432" spans="1:9" s="93" customFormat="1" ht="12.75" customHeight="1">
      <c r="A2432" s="367">
        <v>2424</v>
      </c>
      <c r="B2432" s="512" t="s">
        <v>2538</v>
      </c>
      <c r="C2432" s="527" t="s">
        <v>5409</v>
      </c>
      <c r="D2432" s="512">
        <v>55001023643</v>
      </c>
      <c r="E2432" s="513" t="s">
        <v>2350</v>
      </c>
      <c r="F2432" s="367" t="s">
        <v>2351</v>
      </c>
      <c r="G2432" s="514">
        <v>100</v>
      </c>
      <c r="H2432" s="514">
        <v>100</v>
      </c>
      <c r="I2432" s="515">
        <v>20</v>
      </c>
    </row>
    <row r="2433" spans="1:9" s="93" customFormat="1" ht="12.75" customHeight="1">
      <c r="A2433" s="367">
        <v>2425</v>
      </c>
      <c r="B2433" s="512" t="s">
        <v>2526</v>
      </c>
      <c r="C2433" s="527" t="s">
        <v>4442</v>
      </c>
      <c r="D2433" s="512">
        <v>60001157248</v>
      </c>
      <c r="E2433" s="513" t="s">
        <v>2350</v>
      </c>
      <c r="F2433" s="367" t="s">
        <v>2351</v>
      </c>
      <c r="G2433" s="514">
        <v>100</v>
      </c>
      <c r="H2433" s="514">
        <v>100</v>
      </c>
      <c r="I2433" s="515">
        <v>20</v>
      </c>
    </row>
    <row r="2434" spans="1:9" s="93" customFormat="1" ht="12.75" customHeight="1">
      <c r="A2434" s="367">
        <v>2426</v>
      </c>
      <c r="B2434" s="512" t="s">
        <v>2730</v>
      </c>
      <c r="C2434" s="527" t="s">
        <v>3699</v>
      </c>
      <c r="D2434" s="512">
        <v>62009005875</v>
      </c>
      <c r="E2434" s="513" t="s">
        <v>2350</v>
      </c>
      <c r="F2434" s="367" t="s">
        <v>2351</v>
      </c>
      <c r="G2434" s="514">
        <v>100</v>
      </c>
      <c r="H2434" s="514">
        <v>100</v>
      </c>
      <c r="I2434" s="515">
        <v>20</v>
      </c>
    </row>
    <row r="2435" spans="1:9" s="93" customFormat="1" ht="12.75" customHeight="1">
      <c r="A2435" s="367">
        <v>2427</v>
      </c>
      <c r="B2435" s="512" t="s">
        <v>2511</v>
      </c>
      <c r="C2435" s="527" t="s">
        <v>2767</v>
      </c>
      <c r="D2435" s="512">
        <v>62007008802</v>
      </c>
      <c r="E2435" s="513" t="s">
        <v>2350</v>
      </c>
      <c r="F2435" s="367" t="s">
        <v>2351</v>
      </c>
      <c r="G2435" s="514">
        <v>100</v>
      </c>
      <c r="H2435" s="514">
        <v>100</v>
      </c>
      <c r="I2435" s="515">
        <v>20</v>
      </c>
    </row>
    <row r="2436" spans="1:9" s="93" customFormat="1" ht="12.75" customHeight="1">
      <c r="A2436" s="367">
        <v>2428</v>
      </c>
      <c r="B2436" s="512" t="s">
        <v>853</v>
      </c>
      <c r="C2436" s="527" t="s">
        <v>3211</v>
      </c>
      <c r="D2436" s="512">
        <v>54001037192</v>
      </c>
      <c r="E2436" s="513" t="s">
        <v>2350</v>
      </c>
      <c r="F2436" s="367" t="s">
        <v>2351</v>
      </c>
      <c r="G2436" s="514">
        <v>100</v>
      </c>
      <c r="H2436" s="514">
        <v>100</v>
      </c>
      <c r="I2436" s="515">
        <v>20</v>
      </c>
    </row>
    <row r="2437" spans="1:9" s="93" customFormat="1" ht="12.75" customHeight="1">
      <c r="A2437" s="367">
        <v>2429</v>
      </c>
      <c r="B2437" s="512" t="s">
        <v>513</v>
      </c>
      <c r="C2437" s="527" t="s">
        <v>5410</v>
      </c>
      <c r="D2437" s="512">
        <v>60001115276</v>
      </c>
      <c r="E2437" s="513" t="s">
        <v>2350</v>
      </c>
      <c r="F2437" s="367" t="s">
        <v>2351</v>
      </c>
      <c r="G2437" s="514">
        <v>100</v>
      </c>
      <c r="H2437" s="514">
        <v>100</v>
      </c>
      <c r="I2437" s="515">
        <v>20</v>
      </c>
    </row>
    <row r="2438" spans="1:9" s="93" customFormat="1" ht="12.75" customHeight="1">
      <c r="A2438" s="367">
        <v>2430</v>
      </c>
      <c r="B2438" s="512" t="s">
        <v>3343</v>
      </c>
      <c r="C2438" s="527" t="s">
        <v>4323</v>
      </c>
      <c r="D2438" s="512">
        <v>60002019053</v>
      </c>
      <c r="E2438" s="513" t="s">
        <v>2350</v>
      </c>
      <c r="F2438" s="367" t="s">
        <v>2351</v>
      </c>
      <c r="G2438" s="514">
        <v>100</v>
      </c>
      <c r="H2438" s="514">
        <v>100</v>
      </c>
      <c r="I2438" s="515">
        <v>20</v>
      </c>
    </row>
    <row r="2439" spans="1:9" s="93" customFormat="1" ht="12.75" customHeight="1">
      <c r="A2439" s="367">
        <v>2431</v>
      </c>
      <c r="B2439" s="512" t="s">
        <v>2538</v>
      </c>
      <c r="C2439" s="527" t="s">
        <v>5411</v>
      </c>
      <c r="D2439" s="512">
        <v>62006037081</v>
      </c>
      <c r="E2439" s="513" t="s">
        <v>2350</v>
      </c>
      <c r="F2439" s="367" t="s">
        <v>2351</v>
      </c>
      <c r="G2439" s="514">
        <v>100</v>
      </c>
      <c r="H2439" s="514">
        <v>100</v>
      </c>
      <c r="I2439" s="515">
        <v>20</v>
      </c>
    </row>
    <row r="2440" spans="1:9" s="93" customFormat="1" ht="12.75" customHeight="1">
      <c r="A2440" s="367">
        <v>2432</v>
      </c>
      <c r="B2440" s="512" t="s">
        <v>2520</v>
      </c>
      <c r="C2440" s="527" t="s">
        <v>2877</v>
      </c>
      <c r="D2440" s="512">
        <v>62001026162</v>
      </c>
      <c r="E2440" s="513" t="s">
        <v>2350</v>
      </c>
      <c r="F2440" s="367" t="s">
        <v>2351</v>
      </c>
      <c r="G2440" s="514">
        <v>100</v>
      </c>
      <c r="H2440" s="514">
        <v>100</v>
      </c>
      <c r="I2440" s="515">
        <v>20</v>
      </c>
    </row>
    <row r="2441" spans="1:9" s="93" customFormat="1" ht="12.75" customHeight="1">
      <c r="A2441" s="367">
        <v>2433</v>
      </c>
      <c r="B2441" s="512" t="s">
        <v>2526</v>
      </c>
      <c r="C2441" s="527" t="s">
        <v>5412</v>
      </c>
      <c r="D2441" s="512">
        <v>62002004313</v>
      </c>
      <c r="E2441" s="513" t="s">
        <v>2350</v>
      </c>
      <c r="F2441" s="367" t="s">
        <v>2351</v>
      </c>
      <c r="G2441" s="514">
        <v>100</v>
      </c>
      <c r="H2441" s="514">
        <v>100</v>
      </c>
      <c r="I2441" s="515">
        <v>20</v>
      </c>
    </row>
    <row r="2442" spans="1:9" s="93" customFormat="1" ht="12.75" customHeight="1">
      <c r="A2442" s="367">
        <v>2434</v>
      </c>
      <c r="B2442" s="512" t="s">
        <v>513</v>
      </c>
      <c r="C2442" s="527" t="s">
        <v>3166</v>
      </c>
      <c r="D2442" s="512">
        <v>60001128813</v>
      </c>
      <c r="E2442" s="513" t="s">
        <v>2350</v>
      </c>
      <c r="F2442" s="367" t="s">
        <v>2351</v>
      </c>
      <c r="G2442" s="514">
        <v>100</v>
      </c>
      <c r="H2442" s="514">
        <v>100</v>
      </c>
      <c r="I2442" s="515">
        <v>20</v>
      </c>
    </row>
    <row r="2443" spans="1:9" s="93" customFormat="1" ht="12.75" customHeight="1">
      <c r="A2443" s="367">
        <v>2435</v>
      </c>
      <c r="B2443" s="512" t="s">
        <v>2400</v>
      </c>
      <c r="C2443" s="527" t="s">
        <v>5413</v>
      </c>
      <c r="D2443" s="512">
        <v>60701160769</v>
      </c>
      <c r="E2443" s="513" t="s">
        <v>2350</v>
      </c>
      <c r="F2443" s="367" t="s">
        <v>2351</v>
      </c>
      <c r="G2443" s="514">
        <v>100</v>
      </c>
      <c r="H2443" s="514">
        <v>100</v>
      </c>
      <c r="I2443" s="515">
        <v>20</v>
      </c>
    </row>
    <row r="2444" spans="1:9" s="93" customFormat="1" ht="12.75" customHeight="1">
      <c r="A2444" s="367">
        <v>2436</v>
      </c>
      <c r="B2444" s="512" t="s">
        <v>5414</v>
      </c>
      <c r="C2444" s="527" t="s">
        <v>4968</v>
      </c>
      <c r="D2444" s="512">
        <v>60003001726</v>
      </c>
      <c r="E2444" s="513" t="s">
        <v>2350</v>
      </c>
      <c r="F2444" s="367" t="s">
        <v>2351</v>
      </c>
      <c r="G2444" s="514">
        <v>100</v>
      </c>
      <c r="H2444" s="514">
        <v>100</v>
      </c>
      <c r="I2444" s="515">
        <v>20</v>
      </c>
    </row>
    <row r="2445" spans="1:9" s="93" customFormat="1" ht="12.75" customHeight="1">
      <c r="A2445" s="367">
        <v>2437</v>
      </c>
      <c r="B2445" s="512" t="s">
        <v>3724</v>
      </c>
      <c r="C2445" s="527" t="s">
        <v>5415</v>
      </c>
      <c r="D2445" s="512">
        <v>60002018656</v>
      </c>
      <c r="E2445" s="513" t="s">
        <v>2350</v>
      </c>
      <c r="F2445" s="367" t="s">
        <v>2351</v>
      </c>
      <c r="G2445" s="514">
        <v>100</v>
      </c>
      <c r="H2445" s="514">
        <v>100</v>
      </c>
      <c r="I2445" s="515">
        <v>20</v>
      </c>
    </row>
    <row r="2446" spans="1:9" s="93" customFormat="1" ht="12.75" customHeight="1">
      <c r="A2446" s="367">
        <v>2438</v>
      </c>
      <c r="B2446" s="512" t="s">
        <v>2382</v>
      </c>
      <c r="C2446" s="527" t="s">
        <v>2510</v>
      </c>
      <c r="D2446" s="512">
        <v>62004009616</v>
      </c>
      <c r="E2446" s="513" t="s">
        <v>2350</v>
      </c>
      <c r="F2446" s="367" t="s">
        <v>2351</v>
      </c>
      <c r="G2446" s="514">
        <v>100</v>
      </c>
      <c r="H2446" s="514">
        <v>100</v>
      </c>
      <c r="I2446" s="515">
        <v>20</v>
      </c>
    </row>
    <row r="2447" spans="1:9" s="93" customFormat="1" ht="12.75" customHeight="1">
      <c r="A2447" s="367">
        <v>2439</v>
      </c>
      <c r="B2447" s="512" t="s">
        <v>2469</v>
      </c>
      <c r="C2447" s="527" t="s">
        <v>5416</v>
      </c>
      <c r="D2447" s="512">
        <v>61009024387</v>
      </c>
      <c r="E2447" s="513" t="s">
        <v>2350</v>
      </c>
      <c r="F2447" s="367" t="s">
        <v>2351</v>
      </c>
      <c r="G2447" s="514">
        <v>100</v>
      </c>
      <c r="H2447" s="514">
        <v>100</v>
      </c>
      <c r="I2447" s="515">
        <v>20</v>
      </c>
    </row>
    <row r="2448" spans="1:9" s="93" customFormat="1" ht="12.75" customHeight="1">
      <c r="A2448" s="367">
        <v>2440</v>
      </c>
      <c r="B2448" s="512" t="s">
        <v>2395</v>
      </c>
      <c r="C2448" s="527" t="s">
        <v>5417</v>
      </c>
      <c r="D2448" s="512">
        <v>60001078993</v>
      </c>
      <c r="E2448" s="513" t="s">
        <v>2350</v>
      </c>
      <c r="F2448" s="367" t="s">
        <v>2351</v>
      </c>
      <c r="G2448" s="514">
        <v>100</v>
      </c>
      <c r="H2448" s="514">
        <v>100</v>
      </c>
      <c r="I2448" s="515">
        <v>20</v>
      </c>
    </row>
    <row r="2449" spans="1:9" s="93" customFormat="1" ht="12.75" customHeight="1">
      <c r="A2449" s="367">
        <v>2441</v>
      </c>
      <c r="B2449" s="512" t="s">
        <v>5418</v>
      </c>
      <c r="C2449" s="527" t="s">
        <v>3687</v>
      </c>
      <c r="D2449" s="512">
        <v>60001009012</v>
      </c>
      <c r="E2449" s="513" t="s">
        <v>2350</v>
      </c>
      <c r="F2449" s="367" t="s">
        <v>2351</v>
      </c>
      <c r="G2449" s="514">
        <v>100</v>
      </c>
      <c r="H2449" s="514">
        <v>100</v>
      </c>
      <c r="I2449" s="515">
        <v>20</v>
      </c>
    </row>
    <row r="2450" spans="1:9" s="93" customFormat="1" ht="12.75" customHeight="1">
      <c r="A2450" s="367">
        <v>2442</v>
      </c>
      <c r="B2450" s="512" t="s">
        <v>4467</v>
      </c>
      <c r="C2450" s="527" t="s">
        <v>5419</v>
      </c>
      <c r="D2450" s="512">
        <v>60001079003</v>
      </c>
      <c r="E2450" s="513" t="s">
        <v>2350</v>
      </c>
      <c r="F2450" s="367" t="s">
        <v>2351</v>
      </c>
      <c r="G2450" s="514">
        <v>100</v>
      </c>
      <c r="H2450" s="514">
        <v>100</v>
      </c>
      <c r="I2450" s="515">
        <v>20</v>
      </c>
    </row>
    <row r="2451" spans="1:9" s="93" customFormat="1" ht="12.75" customHeight="1">
      <c r="A2451" s="367">
        <v>2443</v>
      </c>
      <c r="B2451" s="512" t="s">
        <v>671</v>
      </c>
      <c r="C2451" s="527" t="s">
        <v>5420</v>
      </c>
      <c r="D2451" s="512">
        <v>62005027714</v>
      </c>
      <c r="E2451" s="513" t="s">
        <v>2350</v>
      </c>
      <c r="F2451" s="367" t="s">
        <v>2351</v>
      </c>
      <c r="G2451" s="514">
        <v>100</v>
      </c>
      <c r="H2451" s="514">
        <v>100</v>
      </c>
      <c r="I2451" s="515">
        <v>20</v>
      </c>
    </row>
    <row r="2452" spans="1:9" s="93" customFormat="1" ht="12.75" customHeight="1">
      <c r="A2452" s="367">
        <v>2444</v>
      </c>
      <c r="B2452" s="512" t="s">
        <v>4304</v>
      </c>
      <c r="C2452" s="527" t="s">
        <v>4702</v>
      </c>
      <c r="D2452" s="512">
        <v>60001059736</v>
      </c>
      <c r="E2452" s="513" t="s">
        <v>2350</v>
      </c>
      <c r="F2452" s="367" t="s">
        <v>2351</v>
      </c>
      <c r="G2452" s="514">
        <v>100</v>
      </c>
      <c r="H2452" s="514">
        <v>100</v>
      </c>
      <c r="I2452" s="515">
        <v>20</v>
      </c>
    </row>
    <row r="2453" spans="1:9" s="93" customFormat="1" ht="12.75" customHeight="1">
      <c r="A2453" s="367">
        <v>2445</v>
      </c>
      <c r="B2453" s="512" t="s">
        <v>3445</v>
      </c>
      <c r="C2453" s="527" t="s">
        <v>5421</v>
      </c>
      <c r="D2453" s="512">
        <v>49001011165</v>
      </c>
      <c r="E2453" s="513" t="s">
        <v>2350</v>
      </c>
      <c r="F2453" s="367" t="s">
        <v>2351</v>
      </c>
      <c r="G2453" s="514">
        <v>100</v>
      </c>
      <c r="H2453" s="514">
        <v>100</v>
      </c>
      <c r="I2453" s="515">
        <v>20</v>
      </c>
    </row>
    <row r="2454" spans="1:9" s="93" customFormat="1" ht="12.75" customHeight="1">
      <c r="A2454" s="367">
        <v>2446</v>
      </c>
      <c r="B2454" s="512" t="s">
        <v>2390</v>
      </c>
      <c r="C2454" s="527" t="s">
        <v>3479</v>
      </c>
      <c r="D2454" s="512">
        <v>60001154778</v>
      </c>
      <c r="E2454" s="513" t="s">
        <v>2350</v>
      </c>
      <c r="F2454" s="367" t="s">
        <v>2351</v>
      </c>
      <c r="G2454" s="514">
        <v>100</v>
      </c>
      <c r="H2454" s="514">
        <v>100</v>
      </c>
      <c r="I2454" s="515">
        <v>20</v>
      </c>
    </row>
    <row r="2455" spans="1:9" s="93" customFormat="1" ht="12.75" customHeight="1">
      <c r="A2455" s="367">
        <v>2447</v>
      </c>
      <c r="B2455" s="512" t="s">
        <v>5086</v>
      </c>
      <c r="C2455" s="527" t="s">
        <v>3734</v>
      </c>
      <c r="D2455" s="516" t="s">
        <v>5422</v>
      </c>
      <c r="E2455" s="513" t="s">
        <v>2350</v>
      </c>
      <c r="F2455" s="367" t="s">
        <v>2351</v>
      </c>
      <c r="G2455" s="514">
        <v>100</v>
      </c>
      <c r="H2455" s="514">
        <v>100</v>
      </c>
      <c r="I2455" s="515">
        <v>20</v>
      </c>
    </row>
    <row r="2456" spans="1:9" s="93" customFormat="1" ht="12.75" customHeight="1">
      <c r="A2456" s="367">
        <v>2448</v>
      </c>
      <c r="B2456" s="512" t="s">
        <v>3012</v>
      </c>
      <c r="C2456" s="527" t="s">
        <v>5423</v>
      </c>
      <c r="D2456" s="516" t="s">
        <v>5424</v>
      </c>
      <c r="E2456" s="513" t="s">
        <v>2350</v>
      </c>
      <c r="F2456" s="367" t="s">
        <v>2351</v>
      </c>
      <c r="G2456" s="514">
        <v>100</v>
      </c>
      <c r="H2456" s="514">
        <v>100</v>
      </c>
      <c r="I2456" s="515">
        <v>20</v>
      </c>
    </row>
    <row r="2457" spans="1:9" s="93" customFormat="1" ht="12.75" customHeight="1">
      <c r="A2457" s="367">
        <v>2449</v>
      </c>
      <c r="B2457" s="512" t="s">
        <v>2469</v>
      </c>
      <c r="C2457" s="527" t="s">
        <v>2652</v>
      </c>
      <c r="D2457" s="516" t="s">
        <v>5425</v>
      </c>
      <c r="E2457" s="513" t="s">
        <v>2350</v>
      </c>
      <c r="F2457" s="367" t="s">
        <v>2351</v>
      </c>
      <c r="G2457" s="514">
        <v>100</v>
      </c>
      <c r="H2457" s="514">
        <v>100</v>
      </c>
      <c r="I2457" s="515">
        <v>20</v>
      </c>
    </row>
    <row r="2458" spans="1:9" s="93" customFormat="1" ht="12.75" customHeight="1">
      <c r="A2458" s="367">
        <v>2450</v>
      </c>
      <c r="B2458" s="512" t="s">
        <v>5086</v>
      </c>
      <c r="C2458" s="527" t="s">
        <v>5426</v>
      </c>
      <c r="D2458" s="516" t="s">
        <v>5427</v>
      </c>
      <c r="E2458" s="513" t="s">
        <v>2350</v>
      </c>
      <c r="F2458" s="367" t="s">
        <v>2351</v>
      </c>
      <c r="G2458" s="514">
        <v>100</v>
      </c>
      <c r="H2458" s="514">
        <v>100</v>
      </c>
      <c r="I2458" s="515">
        <v>20</v>
      </c>
    </row>
    <row r="2459" spans="1:9" s="93" customFormat="1" ht="12.75" customHeight="1">
      <c r="A2459" s="367">
        <v>2451</v>
      </c>
      <c r="B2459" s="512" t="s">
        <v>2630</v>
      </c>
      <c r="C2459" s="527" t="s">
        <v>842</v>
      </c>
      <c r="D2459" s="516" t="s">
        <v>1027</v>
      </c>
      <c r="E2459" s="513" t="s">
        <v>2350</v>
      </c>
      <c r="F2459" s="367" t="s">
        <v>2351</v>
      </c>
      <c r="G2459" s="514">
        <v>100</v>
      </c>
      <c r="H2459" s="514">
        <v>100</v>
      </c>
      <c r="I2459" s="515">
        <v>20</v>
      </c>
    </row>
    <row r="2460" spans="1:9" s="93" customFormat="1" ht="12.75" customHeight="1">
      <c r="A2460" s="367">
        <v>2452</v>
      </c>
      <c r="B2460" s="512" t="s">
        <v>5428</v>
      </c>
      <c r="C2460" s="527" t="s">
        <v>675</v>
      </c>
      <c r="D2460" s="516" t="s">
        <v>5429</v>
      </c>
      <c r="E2460" s="513" t="s">
        <v>2350</v>
      </c>
      <c r="F2460" s="367" t="s">
        <v>2351</v>
      </c>
      <c r="G2460" s="514">
        <v>100</v>
      </c>
      <c r="H2460" s="514">
        <v>100</v>
      </c>
      <c r="I2460" s="515">
        <v>20</v>
      </c>
    </row>
    <row r="2461" spans="1:9" s="93" customFormat="1" ht="12.75" customHeight="1">
      <c r="A2461" s="367">
        <v>2453</v>
      </c>
      <c r="B2461" s="512" t="s">
        <v>4422</v>
      </c>
      <c r="C2461" s="527" t="s">
        <v>5430</v>
      </c>
      <c r="D2461" s="516" t="s">
        <v>5431</v>
      </c>
      <c r="E2461" s="513" t="s">
        <v>2350</v>
      </c>
      <c r="F2461" s="367" t="s">
        <v>2351</v>
      </c>
      <c r="G2461" s="514">
        <v>100</v>
      </c>
      <c r="H2461" s="514">
        <v>100</v>
      </c>
      <c r="I2461" s="515">
        <v>20</v>
      </c>
    </row>
    <row r="2462" spans="1:9" s="93" customFormat="1" ht="12.75" customHeight="1">
      <c r="A2462" s="367">
        <v>2454</v>
      </c>
      <c r="B2462" s="512" t="s">
        <v>2368</v>
      </c>
      <c r="C2462" s="527" t="s">
        <v>5432</v>
      </c>
      <c r="D2462" s="516" t="s">
        <v>5433</v>
      </c>
      <c r="E2462" s="513" t="s">
        <v>2350</v>
      </c>
      <c r="F2462" s="367" t="s">
        <v>2351</v>
      </c>
      <c r="G2462" s="514">
        <v>100</v>
      </c>
      <c r="H2462" s="514">
        <v>100</v>
      </c>
      <c r="I2462" s="515">
        <v>20</v>
      </c>
    </row>
    <row r="2463" spans="1:9" s="93" customFormat="1" ht="12.75" customHeight="1">
      <c r="A2463" s="367">
        <v>2455</v>
      </c>
      <c r="B2463" s="512" t="s">
        <v>4031</v>
      </c>
      <c r="C2463" s="527" t="s">
        <v>3749</v>
      </c>
      <c r="D2463" s="516" t="s">
        <v>5434</v>
      </c>
      <c r="E2463" s="513" t="s">
        <v>2350</v>
      </c>
      <c r="F2463" s="367" t="s">
        <v>2351</v>
      </c>
      <c r="G2463" s="514">
        <v>100</v>
      </c>
      <c r="H2463" s="514">
        <v>100</v>
      </c>
      <c r="I2463" s="515">
        <v>20</v>
      </c>
    </row>
    <row r="2464" spans="1:9" s="93" customFormat="1" ht="12.75" customHeight="1">
      <c r="A2464" s="367">
        <v>2456</v>
      </c>
      <c r="B2464" s="512" t="s">
        <v>2449</v>
      </c>
      <c r="C2464" s="527" t="s">
        <v>5435</v>
      </c>
      <c r="D2464" s="516" t="s">
        <v>5436</v>
      </c>
      <c r="E2464" s="513" t="s">
        <v>2350</v>
      </c>
      <c r="F2464" s="367" t="s">
        <v>2351</v>
      </c>
      <c r="G2464" s="514">
        <v>100</v>
      </c>
      <c r="H2464" s="514">
        <v>100</v>
      </c>
      <c r="I2464" s="515">
        <v>20</v>
      </c>
    </row>
    <row r="2465" spans="1:9" s="93" customFormat="1" ht="12.75" customHeight="1">
      <c r="A2465" s="367">
        <v>2457</v>
      </c>
      <c r="B2465" s="512" t="s">
        <v>676</v>
      </c>
      <c r="C2465" s="527" t="s">
        <v>5180</v>
      </c>
      <c r="D2465" s="516" t="s">
        <v>5437</v>
      </c>
      <c r="E2465" s="513" t="s">
        <v>2350</v>
      </c>
      <c r="F2465" s="367" t="s">
        <v>2351</v>
      </c>
      <c r="G2465" s="514">
        <v>100</v>
      </c>
      <c r="H2465" s="514">
        <v>100</v>
      </c>
      <c r="I2465" s="515">
        <v>20</v>
      </c>
    </row>
    <row r="2466" spans="1:9" s="93" customFormat="1" ht="12.75" customHeight="1">
      <c r="A2466" s="367">
        <v>2458</v>
      </c>
      <c r="B2466" s="512" t="s">
        <v>600</v>
      </c>
      <c r="C2466" s="527" t="s">
        <v>5438</v>
      </c>
      <c r="D2466" s="516" t="s">
        <v>5439</v>
      </c>
      <c r="E2466" s="513" t="s">
        <v>2350</v>
      </c>
      <c r="F2466" s="367" t="s">
        <v>2351</v>
      </c>
      <c r="G2466" s="514">
        <v>100</v>
      </c>
      <c r="H2466" s="514">
        <v>100</v>
      </c>
      <c r="I2466" s="515">
        <v>20</v>
      </c>
    </row>
    <row r="2467" spans="1:9" s="93" customFormat="1" ht="12.75" customHeight="1">
      <c r="A2467" s="367">
        <v>2459</v>
      </c>
      <c r="B2467" s="512" t="s">
        <v>3266</v>
      </c>
      <c r="C2467" s="527" t="s">
        <v>4040</v>
      </c>
      <c r="D2467" s="516">
        <v>16001002076</v>
      </c>
      <c r="E2467" s="513" t="s">
        <v>2350</v>
      </c>
      <c r="F2467" s="367" t="s">
        <v>2351</v>
      </c>
      <c r="G2467" s="514">
        <v>100</v>
      </c>
      <c r="H2467" s="514">
        <v>100</v>
      </c>
      <c r="I2467" s="515">
        <v>20</v>
      </c>
    </row>
    <row r="2468" spans="1:9" s="93" customFormat="1" ht="12.75" customHeight="1">
      <c r="A2468" s="367">
        <v>2460</v>
      </c>
      <c r="B2468" s="512" t="s">
        <v>3786</v>
      </c>
      <c r="C2468" s="527" t="s">
        <v>5440</v>
      </c>
      <c r="D2468" s="516">
        <v>16001022101</v>
      </c>
      <c r="E2468" s="513" t="s">
        <v>2350</v>
      </c>
      <c r="F2468" s="367" t="s">
        <v>2351</v>
      </c>
      <c r="G2468" s="514">
        <v>100</v>
      </c>
      <c r="H2468" s="514">
        <v>100</v>
      </c>
      <c r="I2468" s="515">
        <v>20</v>
      </c>
    </row>
    <row r="2469" spans="1:9" s="93" customFormat="1" ht="12.75" customHeight="1">
      <c r="A2469" s="367">
        <v>2461</v>
      </c>
      <c r="B2469" s="512" t="s">
        <v>3149</v>
      </c>
      <c r="C2469" s="527" t="s">
        <v>5441</v>
      </c>
      <c r="D2469" s="516" t="s">
        <v>5442</v>
      </c>
      <c r="E2469" s="513" t="s">
        <v>2350</v>
      </c>
      <c r="F2469" s="367" t="s">
        <v>2351</v>
      </c>
      <c r="G2469" s="514">
        <v>100</v>
      </c>
      <c r="H2469" s="514">
        <v>100</v>
      </c>
      <c r="I2469" s="515">
        <v>20</v>
      </c>
    </row>
    <row r="2470" spans="1:9" s="93" customFormat="1" ht="12.75" customHeight="1">
      <c r="A2470" s="367">
        <v>2462</v>
      </c>
      <c r="B2470" s="512" t="s">
        <v>3266</v>
      </c>
      <c r="C2470" s="527" t="s">
        <v>3436</v>
      </c>
      <c r="D2470" s="516">
        <v>16001013780</v>
      </c>
      <c r="E2470" s="513" t="s">
        <v>2350</v>
      </c>
      <c r="F2470" s="367" t="s">
        <v>2351</v>
      </c>
      <c r="G2470" s="514">
        <v>100</v>
      </c>
      <c r="H2470" s="514">
        <v>100</v>
      </c>
      <c r="I2470" s="515">
        <v>20</v>
      </c>
    </row>
    <row r="2471" spans="1:9" s="93" customFormat="1" ht="12.75" customHeight="1">
      <c r="A2471" s="367">
        <v>2463</v>
      </c>
      <c r="B2471" s="512" t="s">
        <v>4450</v>
      </c>
      <c r="C2471" s="527" t="s">
        <v>5443</v>
      </c>
      <c r="D2471" s="516">
        <v>16001010004</v>
      </c>
      <c r="E2471" s="513" t="s">
        <v>2350</v>
      </c>
      <c r="F2471" s="367" t="s">
        <v>2351</v>
      </c>
      <c r="G2471" s="514">
        <v>100</v>
      </c>
      <c r="H2471" s="514">
        <v>100</v>
      </c>
      <c r="I2471" s="515">
        <v>20</v>
      </c>
    </row>
    <row r="2472" spans="1:9" s="93" customFormat="1" ht="12.75" customHeight="1">
      <c r="A2472" s="367">
        <v>2464</v>
      </c>
      <c r="B2472" s="512" t="s">
        <v>2824</v>
      </c>
      <c r="C2472" s="527" t="s">
        <v>3007</v>
      </c>
      <c r="D2472" s="516">
        <v>16001025179</v>
      </c>
      <c r="E2472" s="513" t="s">
        <v>2350</v>
      </c>
      <c r="F2472" s="367" t="s">
        <v>2351</v>
      </c>
      <c r="G2472" s="514">
        <v>100</v>
      </c>
      <c r="H2472" s="514">
        <v>100</v>
      </c>
      <c r="I2472" s="515">
        <v>20</v>
      </c>
    </row>
    <row r="2473" spans="1:9" s="93" customFormat="1" ht="12.75" customHeight="1">
      <c r="A2473" s="367">
        <v>2465</v>
      </c>
      <c r="B2473" s="512" t="s">
        <v>2526</v>
      </c>
      <c r="C2473" s="527" t="s">
        <v>5296</v>
      </c>
      <c r="D2473" s="516" t="s">
        <v>5444</v>
      </c>
      <c r="E2473" s="513" t="s">
        <v>2350</v>
      </c>
      <c r="F2473" s="367" t="s">
        <v>2351</v>
      </c>
      <c r="G2473" s="514">
        <v>100</v>
      </c>
      <c r="H2473" s="514">
        <v>100</v>
      </c>
      <c r="I2473" s="515">
        <v>20</v>
      </c>
    </row>
    <row r="2474" spans="1:9" s="93" customFormat="1" ht="12.75" customHeight="1">
      <c r="A2474" s="367">
        <v>2466</v>
      </c>
      <c r="B2474" s="512" t="s">
        <v>5445</v>
      </c>
      <c r="C2474" s="527" t="s">
        <v>5446</v>
      </c>
      <c r="D2474" s="516">
        <v>16001012539</v>
      </c>
      <c r="E2474" s="513" t="s">
        <v>2350</v>
      </c>
      <c r="F2474" s="367" t="s">
        <v>2351</v>
      </c>
      <c r="G2474" s="514">
        <v>100</v>
      </c>
      <c r="H2474" s="514">
        <v>100</v>
      </c>
      <c r="I2474" s="515">
        <v>20</v>
      </c>
    </row>
    <row r="2475" spans="1:9" s="93" customFormat="1" ht="12.75" customHeight="1">
      <c r="A2475" s="367">
        <v>2467</v>
      </c>
      <c r="B2475" s="512" t="s">
        <v>5086</v>
      </c>
      <c r="C2475" s="527" t="s">
        <v>2814</v>
      </c>
      <c r="D2475" s="516">
        <v>16001022321</v>
      </c>
      <c r="E2475" s="513" t="s">
        <v>2350</v>
      </c>
      <c r="F2475" s="367" t="s">
        <v>2351</v>
      </c>
      <c r="G2475" s="514">
        <v>100</v>
      </c>
      <c r="H2475" s="514">
        <v>100</v>
      </c>
      <c r="I2475" s="515">
        <v>20</v>
      </c>
    </row>
    <row r="2476" spans="1:9" s="93" customFormat="1" ht="12.75" customHeight="1">
      <c r="A2476" s="367">
        <v>2468</v>
      </c>
      <c r="B2476" s="512" t="s">
        <v>676</v>
      </c>
      <c r="C2476" s="527" t="s">
        <v>5447</v>
      </c>
      <c r="D2476" s="516">
        <v>23001000513</v>
      </c>
      <c r="E2476" s="513" t="s">
        <v>2350</v>
      </c>
      <c r="F2476" s="367" t="s">
        <v>2351</v>
      </c>
      <c r="G2476" s="514">
        <v>100</v>
      </c>
      <c r="H2476" s="514">
        <v>100</v>
      </c>
      <c r="I2476" s="515">
        <v>20</v>
      </c>
    </row>
    <row r="2477" spans="1:9" s="93" customFormat="1" ht="12.75" customHeight="1">
      <c r="A2477" s="367">
        <v>2469</v>
      </c>
      <c r="B2477" s="512" t="s">
        <v>5043</v>
      </c>
      <c r="C2477" s="527" t="s">
        <v>5448</v>
      </c>
      <c r="D2477" s="516">
        <v>23001006873</v>
      </c>
      <c r="E2477" s="513" t="s">
        <v>2350</v>
      </c>
      <c r="F2477" s="367" t="s">
        <v>2351</v>
      </c>
      <c r="G2477" s="514">
        <v>100</v>
      </c>
      <c r="H2477" s="514">
        <v>100</v>
      </c>
      <c r="I2477" s="515">
        <v>20</v>
      </c>
    </row>
    <row r="2478" spans="1:9" s="93" customFormat="1" ht="12.75" customHeight="1">
      <c r="A2478" s="367">
        <v>2470</v>
      </c>
      <c r="B2478" s="512" t="s">
        <v>2538</v>
      </c>
      <c r="C2478" s="527" t="s">
        <v>3031</v>
      </c>
      <c r="D2478" s="516">
        <v>23001012826</v>
      </c>
      <c r="E2478" s="513" t="s">
        <v>2350</v>
      </c>
      <c r="F2478" s="367" t="s">
        <v>2351</v>
      </c>
      <c r="G2478" s="514">
        <v>100</v>
      </c>
      <c r="H2478" s="514">
        <v>100</v>
      </c>
      <c r="I2478" s="515">
        <v>20</v>
      </c>
    </row>
    <row r="2479" spans="1:9" s="93" customFormat="1" ht="12.75" customHeight="1">
      <c r="A2479" s="367">
        <v>2471</v>
      </c>
      <c r="B2479" s="512" t="s">
        <v>2403</v>
      </c>
      <c r="C2479" s="527" t="s">
        <v>5449</v>
      </c>
      <c r="D2479" s="516">
        <v>23001007853</v>
      </c>
      <c r="E2479" s="513" t="s">
        <v>2350</v>
      </c>
      <c r="F2479" s="367" t="s">
        <v>2351</v>
      </c>
      <c r="G2479" s="514">
        <v>100</v>
      </c>
      <c r="H2479" s="514">
        <v>100</v>
      </c>
      <c r="I2479" s="515">
        <v>20</v>
      </c>
    </row>
    <row r="2480" spans="1:9" s="93" customFormat="1" ht="12.75" customHeight="1">
      <c r="A2480" s="367">
        <v>2472</v>
      </c>
      <c r="B2480" s="512" t="s">
        <v>2392</v>
      </c>
      <c r="C2480" s="527" t="s">
        <v>5139</v>
      </c>
      <c r="D2480" s="516">
        <v>23001010004</v>
      </c>
      <c r="E2480" s="513" t="s">
        <v>2350</v>
      </c>
      <c r="F2480" s="367" t="s">
        <v>2351</v>
      </c>
      <c r="G2480" s="514">
        <v>100</v>
      </c>
      <c r="H2480" s="514">
        <v>100</v>
      </c>
      <c r="I2480" s="515">
        <v>20</v>
      </c>
    </row>
    <row r="2481" spans="1:9" s="93" customFormat="1" ht="12.75" customHeight="1">
      <c r="A2481" s="367">
        <v>2473</v>
      </c>
      <c r="B2481" s="512" t="s">
        <v>2712</v>
      </c>
      <c r="C2481" s="527" t="s">
        <v>5450</v>
      </c>
      <c r="D2481" s="516">
        <v>23001012465</v>
      </c>
      <c r="E2481" s="513" t="s">
        <v>2350</v>
      </c>
      <c r="F2481" s="367" t="s">
        <v>2351</v>
      </c>
      <c r="G2481" s="514">
        <v>100</v>
      </c>
      <c r="H2481" s="514">
        <v>100</v>
      </c>
      <c r="I2481" s="515">
        <v>20</v>
      </c>
    </row>
    <row r="2482" spans="1:9" s="93" customFormat="1" ht="12.75" customHeight="1">
      <c r="A2482" s="367">
        <v>2474</v>
      </c>
      <c r="B2482" s="512" t="s">
        <v>587</v>
      </c>
      <c r="C2482" s="527" t="s">
        <v>5451</v>
      </c>
      <c r="D2482" s="516">
        <v>23001011941</v>
      </c>
      <c r="E2482" s="513" t="s">
        <v>2350</v>
      </c>
      <c r="F2482" s="367" t="s">
        <v>2351</v>
      </c>
      <c r="G2482" s="514">
        <v>100</v>
      </c>
      <c r="H2482" s="514">
        <v>100</v>
      </c>
      <c r="I2482" s="515">
        <v>20</v>
      </c>
    </row>
    <row r="2483" spans="1:9" s="93" customFormat="1" ht="12.75" customHeight="1">
      <c r="A2483" s="367">
        <v>2475</v>
      </c>
      <c r="B2483" s="512" t="s">
        <v>5452</v>
      </c>
      <c r="C2483" s="527" t="s">
        <v>3151</v>
      </c>
      <c r="D2483" s="516">
        <v>23001003902</v>
      </c>
      <c r="E2483" s="513" t="s">
        <v>2350</v>
      </c>
      <c r="F2483" s="367" t="s">
        <v>2351</v>
      </c>
      <c r="G2483" s="514">
        <v>100</v>
      </c>
      <c r="H2483" s="514">
        <v>100</v>
      </c>
      <c r="I2483" s="515">
        <v>20</v>
      </c>
    </row>
    <row r="2484" spans="1:9" s="93" customFormat="1" ht="12.75" customHeight="1">
      <c r="A2484" s="367">
        <v>2476</v>
      </c>
      <c r="B2484" s="512" t="s">
        <v>2464</v>
      </c>
      <c r="C2484" s="527" t="s">
        <v>5274</v>
      </c>
      <c r="D2484" s="516">
        <v>23001014108</v>
      </c>
      <c r="E2484" s="513" t="s">
        <v>2350</v>
      </c>
      <c r="F2484" s="367" t="s">
        <v>2351</v>
      </c>
      <c r="G2484" s="514">
        <v>150</v>
      </c>
      <c r="H2484" s="514">
        <v>150</v>
      </c>
      <c r="I2484" s="515">
        <v>30</v>
      </c>
    </row>
    <row r="2485" spans="1:9" s="93" customFormat="1" ht="12.75" customHeight="1">
      <c r="A2485" s="367">
        <v>2477</v>
      </c>
      <c r="B2485" s="512" t="s">
        <v>606</v>
      </c>
      <c r="C2485" s="527" t="s">
        <v>5453</v>
      </c>
      <c r="D2485" s="512">
        <v>14001007008</v>
      </c>
      <c r="E2485" s="513" t="s">
        <v>2350</v>
      </c>
      <c r="F2485" s="367" t="s">
        <v>2351</v>
      </c>
      <c r="G2485" s="514">
        <v>100</v>
      </c>
      <c r="H2485" s="514">
        <v>100</v>
      </c>
      <c r="I2485" s="515">
        <v>20</v>
      </c>
    </row>
    <row r="2486" spans="1:9" s="93" customFormat="1" ht="12.75" customHeight="1">
      <c r="A2486" s="367">
        <v>2478</v>
      </c>
      <c r="B2486" s="512" t="s">
        <v>5454</v>
      </c>
      <c r="C2486" s="527" t="s">
        <v>2715</v>
      </c>
      <c r="D2486" s="512">
        <v>14001016189</v>
      </c>
      <c r="E2486" s="513" t="s">
        <v>2350</v>
      </c>
      <c r="F2486" s="367" t="s">
        <v>2351</v>
      </c>
      <c r="G2486" s="514">
        <v>100</v>
      </c>
      <c r="H2486" s="514">
        <v>100</v>
      </c>
      <c r="I2486" s="515">
        <v>20</v>
      </c>
    </row>
    <row r="2487" spans="1:9" s="93" customFormat="1" ht="12.75" customHeight="1">
      <c r="A2487" s="367">
        <v>2479</v>
      </c>
      <c r="B2487" s="512" t="s">
        <v>3153</v>
      </c>
      <c r="C2487" s="527" t="s">
        <v>3706</v>
      </c>
      <c r="D2487" s="512">
        <v>14001010808</v>
      </c>
      <c r="E2487" s="513" t="s">
        <v>2350</v>
      </c>
      <c r="F2487" s="367" t="s">
        <v>2351</v>
      </c>
      <c r="G2487" s="514">
        <v>100</v>
      </c>
      <c r="H2487" s="514">
        <v>100</v>
      </c>
      <c r="I2487" s="515">
        <v>20</v>
      </c>
    </row>
    <row r="2488" spans="1:9" s="93" customFormat="1" ht="12.75" customHeight="1">
      <c r="A2488" s="367">
        <v>2480</v>
      </c>
      <c r="B2488" s="512" t="s">
        <v>3113</v>
      </c>
      <c r="C2488" s="527" t="s">
        <v>5455</v>
      </c>
      <c r="D2488" s="512">
        <v>14001000606</v>
      </c>
      <c r="E2488" s="513" t="s">
        <v>2350</v>
      </c>
      <c r="F2488" s="367" t="s">
        <v>2351</v>
      </c>
      <c r="G2488" s="514">
        <v>100</v>
      </c>
      <c r="H2488" s="514">
        <v>100</v>
      </c>
      <c r="I2488" s="515">
        <v>20</v>
      </c>
    </row>
    <row r="2489" spans="1:9" s="93" customFormat="1" ht="12.75" customHeight="1">
      <c r="A2489" s="367">
        <v>2481</v>
      </c>
      <c r="B2489" s="512" t="s">
        <v>674</v>
      </c>
      <c r="C2489" s="527" t="s">
        <v>5456</v>
      </c>
      <c r="D2489" s="512">
        <v>14001023712</v>
      </c>
      <c r="E2489" s="513" t="s">
        <v>2350</v>
      </c>
      <c r="F2489" s="367" t="s">
        <v>2351</v>
      </c>
      <c r="G2489" s="514">
        <v>100</v>
      </c>
      <c r="H2489" s="514">
        <v>100</v>
      </c>
      <c r="I2489" s="515">
        <v>20</v>
      </c>
    </row>
    <row r="2490" spans="1:9" s="93" customFormat="1" ht="12.75" customHeight="1">
      <c r="A2490" s="367">
        <v>2482</v>
      </c>
      <c r="B2490" s="512" t="s">
        <v>3976</v>
      </c>
      <c r="C2490" s="527" t="s">
        <v>5360</v>
      </c>
      <c r="D2490" s="512">
        <v>14001026621</v>
      </c>
      <c r="E2490" s="513" t="s">
        <v>2350</v>
      </c>
      <c r="F2490" s="367" t="s">
        <v>2351</v>
      </c>
      <c r="G2490" s="514">
        <v>100</v>
      </c>
      <c r="H2490" s="514">
        <v>100</v>
      </c>
      <c r="I2490" s="515">
        <v>20</v>
      </c>
    </row>
    <row r="2491" spans="1:9" s="93" customFormat="1" ht="12.75" customHeight="1">
      <c r="A2491" s="367">
        <v>2483</v>
      </c>
      <c r="B2491" s="512" t="s">
        <v>2449</v>
      </c>
      <c r="C2491" s="527" t="s">
        <v>3537</v>
      </c>
      <c r="D2491" s="512">
        <v>14001025681</v>
      </c>
      <c r="E2491" s="513" t="s">
        <v>2350</v>
      </c>
      <c r="F2491" s="367" t="s">
        <v>2351</v>
      </c>
      <c r="G2491" s="514">
        <v>100</v>
      </c>
      <c r="H2491" s="514">
        <v>100</v>
      </c>
      <c r="I2491" s="515">
        <v>20</v>
      </c>
    </row>
    <row r="2492" spans="1:9" s="93" customFormat="1" ht="12.75" customHeight="1">
      <c r="A2492" s="367">
        <v>2484</v>
      </c>
      <c r="B2492" s="512" t="s">
        <v>678</v>
      </c>
      <c r="C2492" s="527" t="s">
        <v>3025</v>
      </c>
      <c r="D2492" s="512">
        <v>14001005503</v>
      </c>
      <c r="E2492" s="513" t="s">
        <v>2350</v>
      </c>
      <c r="F2492" s="367" t="s">
        <v>2351</v>
      </c>
      <c r="G2492" s="514">
        <v>100</v>
      </c>
      <c r="H2492" s="514">
        <v>100</v>
      </c>
      <c r="I2492" s="515">
        <v>20</v>
      </c>
    </row>
    <row r="2493" spans="1:9" s="93" customFormat="1" ht="12.75" customHeight="1">
      <c r="A2493" s="367">
        <v>2485</v>
      </c>
      <c r="B2493" s="512" t="s">
        <v>2791</v>
      </c>
      <c r="C2493" s="527" t="s">
        <v>5457</v>
      </c>
      <c r="D2493" s="517">
        <v>18001052861</v>
      </c>
      <c r="E2493" s="513" t="s">
        <v>2350</v>
      </c>
      <c r="F2493" s="367" t="s">
        <v>2351</v>
      </c>
      <c r="G2493" s="514">
        <v>100</v>
      </c>
      <c r="H2493" s="514">
        <v>100</v>
      </c>
      <c r="I2493" s="515">
        <v>20</v>
      </c>
    </row>
    <row r="2494" spans="1:9" s="93" customFormat="1" ht="12.75" customHeight="1">
      <c r="A2494" s="367">
        <v>2486</v>
      </c>
      <c r="B2494" s="512" t="s">
        <v>2793</v>
      </c>
      <c r="C2494" s="527" t="s">
        <v>5458</v>
      </c>
      <c r="D2494" s="517">
        <v>57001051884</v>
      </c>
      <c r="E2494" s="513" t="s">
        <v>2350</v>
      </c>
      <c r="F2494" s="367" t="s">
        <v>2351</v>
      </c>
      <c r="G2494" s="514">
        <v>100</v>
      </c>
      <c r="H2494" s="514">
        <v>100</v>
      </c>
      <c r="I2494" s="515">
        <v>20</v>
      </c>
    </row>
    <row r="2495" spans="1:9" s="93" customFormat="1" ht="12.75" customHeight="1">
      <c r="A2495" s="367">
        <v>2487</v>
      </c>
      <c r="B2495" s="512" t="s">
        <v>874</v>
      </c>
      <c r="C2495" s="527" t="s">
        <v>5459</v>
      </c>
      <c r="D2495" s="517">
        <v>18001015845</v>
      </c>
      <c r="E2495" s="513" t="s">
        <v>2350</v>
      </c>
      <c r="F2495" s="367" t="s">
        <v>2351</v>
      </c>
      <c r="G2495" s="514">
        <v>100</v>
      </c>
      <c r="H2495" s="514">
        <v>100</v>
      </c>
      <c r="I2495" s="515">
        <v>20</v>
      </c>
    </row>
    <row r="2496" spans="1:9" s="93" customFormat="1" ht="12.75" customHeight="1">
      <c r="A2496" s="367">
        <v>2488</v>
      </c>
      <c r="B2496" s="512" t="s">
        <v>2996</v>
      </c>
      <c r="C2496" s="527" t="s">
        <v>5460</v>
      </c>
      <c r="D2496" s="517">
        <v>18001043145</v>
      </c>
      <c r="E2496" s="513" t="s">
        <v>2350</v>
      </c>
      <c r="F2496" s="367" t="s">
        <v>2351</v>
      </c>
      <c r="G2496" s="514">
        <v>100</v>
      </c>
      <c r="H2496" s="514">
        <v>100</v>
      </c>
      <c r="I2496" s="515">
        <v>20</v>
      </c>
    </row>
    <row r="2497" spans="1:9" s="93" customFormat="1" ht="12.75" customHeight="1">
      <c r="A2497" s="367">
        <v>2489</v>
      </c>
      <c r="B2497" s="512" t="s">
        <v>2824</v>
      </c>
      <c r="C2497" s="527" t="s">
        <v>5461</v>
      </c>
      <c r="D2497" s="519">
        <v>18001027655</v>
      </c>
      <c r="E2497" s="513" t="s">
        <v>2350</v>
      </c>
      <c r="F2497" s="367" t="s">
        <v>2351</v>
      </c>
      <c r="G2497" s="514">
        <v>100</v>
      </c>
      <c r="H2497" s="514">
        <v>100</v>
      </c>
      <c r="I2497" s="515">
        <v>20</v>
      </c>
    </row>
    <row r="2498" spans="1:9" s="93" customFormat="1" ht="12.75" customHeight="1">
      <c r="A2498" s="367">
        <v>2490</v>
      </c>
      <c r="B2498" s="512" t="s">
        <v>5462</v>
      </c>
      <c r="C2498" s="527" t="s">
        <v>4476</v>
      </c>
      <c r="D2498" s="517">
        <v>18001053540</v>
      </c>
      <c r="E2498" s="513" t="s">
        <v>2350</v>
      </c>
      <c r="F2498" s="367" t="s">
        <v>2351</v>
      </c>
      <c r="G2498" s="514">
        <v>100</v>
      </c>
      <c r="H2498" s="514">
        <v>100</v>
      </c>
      <c r="I2498" s="515">
        <v>20</v>
      </c>
    </row>
    <row r="2499" spans="1:9" s="93" customFormat="1" ht="12.75" customHeight="1">
      <c r="A2499" s="367">
        <v>2491</v>
      </c>
      <c r="B2499" s="512" t="s">
        <v>2824</v>
      </c>
      <c r="C2499" s="527" t="s">
        <v>2467</v>
      </c>
      <c r="D2499" s="517">
        <v>18001049450</v>
      </c>
      <c r="E2499" s="513" t="s">
        <v>2350</v>
      </c>
      <c r="F2499" s="367" t="s">
        <v>2351</v>
      </c>
      <c r="G2499" s="514">
        <v>100</v>
      </c>
      <c r="H2499" s="514">
        <v>100</v>
      </c>
      <c r="I2499" s="515">
        <v>20</v>
      </c>
    </row>
    <row r="2500" spans="1:9" s="93" customFormat="1" ht="12.75" customHeight="1">
      <c r="A2500" s="367">
        <v>2492</v>
      </c>
      <c r="B2500" s="512" t="s">
        <v>4495</v>
      </c>
      <c r="C2500" s="527" t="s">
        <v>2373</v>
      </c>
      <c r="D2500" s="517">
        <v>18001055234</v>
      </c>
      <c r="E2500" s="513" t="s">
        <v>2350</v>
      </c>
      <c r="F2500" s="367" t="s">
        <v>2351</v>
      </c>
      <c r="G2500" s="514">
        <v>100</v>
      </c>
      <c r="H2500" s="514">
        <v>100</v>
      </c>
      <c r="I2500" s="515">
        <v>20</v>
      </c>
    </row>
    <row r="2501" spans="1:9" s="93" customFormat="1" ht="12.75" customHeight="1">
      <c r="A2501" s="367">
        <v>2493</v>
      </c>
      <c r="B2501" s="512" t="s">
        <v>3972</v>
      </c>
      <c r="C2501" s="527" t="s">
        <v>5463</v>
      </c>
      <c r="D2501" s="517">
        <v>18001041770</v>
      </c>
      <c r="E2501" s="513" t="s">
        <v>2350</v>
      </c>
      <c r="F2501" s="367" t="s">
        <v>2351</v>
      </c>
      <c r="G2501" s="514">
        <v>100</v>
      </c>
      <c r="H2501" s="514">
        <v>100</v>
      </c>
      <c r="I2501" s="515">
        <v>20</v>
      </c>
    </row>
    <row r="2502" spans="1:9" s="93" customFormat="1" ht="12.75" customHeight="1">
      <c r="A2502" s="367">
        <v>2494</v>
      </c>
      <c r="B2502" s="512" t="s">
        <v>5464</v>
      </c>
      <c r="C2502" s="527" t="s">
        <v>3383</v>
      </c>
      <c r="D2502" s="517">
        <v>18001048499</v>
      </c>
      <c r="E2502" s="513" t="s">
        <v>2350</v>
      </c>
      <c r="F2502" s="367" t="s">
        <v>2351</v>
      </c>
      <c r="G2502" s="514">
        <v>100</v>
      </c>
      <c r="H2502" s="514">
        <v>100</v>
      </c>
      <c r="I2502" s="515">
        <v>20</v>
      </c>
    </row>
    <row r="2503" spans="1:9" s="93" customFormat="1" ht="12.75" customHeight="1">
      <c r="A2503" s="367">
        <v>2495</v>
      </c>
      <c r="B2503" s="512" t="s">
        <v>5465</v>
      </c>
      <c r="C2503" s="527" t="s">
        <v>5466</v>
      </c>
      <c r="D2503" s="517">
        <v>18001037379</v>
      </c>
      <c r="E2503" s="513" t="s">
        <v>2350</v>
      </c>
      <c r="F2503" s="367" t="s">
        <v>2351</v>
      </c>
      <c r="G2503" s="514">
        <v>100</v>
      </c>
      <c r="H2503" s="514">
        <v>100</v>
      </c>
      <c r="I2503" s="515">
        <v>20</v>
      </c>
    </row>
    <row r="2504" spans="1:9" s="93" customFormat="1" ht="12.75" customHeight="1">
      <c r="A2504" s="367">
        <v>2496</v>
      </c>
      <c r="B2504" s="512" t="s">
        <v>2630</v>
      </c>
      <c r="C2504" s="527" t="s">
        <v>2625</v>
      </c>
      <c r="D2504" s="517">
        <v>53001036932</v>
      </c>
      <c r="E2504" s="513" t="s">
        <v>2350</v>
      </c>
      <c r="F2504" s="367" t="s">
        <v>2351</v>
      </c>
      <c r="G2504" s="514">
        <v>100</v>
      </c>
      <c r="H2504" s="514">
        <v>100</v>
      </c>
      <c r="I2504" s="515">
        <v>20</v>
      </c>
    </row>
    <row r="2505" spans="1:9" s="93" customFormat="1" ht="12.75" customHeight="1">
      <c r="A2505" s="367">
        <v>2497</v>
      </c>
      <c r="B2505" s="512" t="s">
        <v>3707</v>
      </c>
      <c r="C2505" s="527" t="s">
        <v>883</v>
      </c>
      <c r="D2505" s="517">
        <v>18001060443</v>
      </c>
      <c r="E2505" s="513" t="s">
        <v>2350</v>
      </c>
      <c r="F2505" s="367" t="s">
        <v>2351</v>
      </c>
      <c r="G2505" s="514">
        <v>100</v>
      </c>
      <c r="H2505" s="514">
        <v>100</v>
      </c>
      <c r="I2505" s="515">
        <v>20</v>
      </c>
    </row>
    <row r="2506" spans="1:9" s="93" customFormat="1" ht="12.75" customHeight="1">
      <c r="A2506" s="367">
        <v>2498</v>
      </c>
      <c r="B2506" s="512" t="s">
        <v>2405</v>
      </c>
      <c r="C2506" s="527" t="s">
        <v>3897</v>
      </c>
      <c r="D2506" s="517">
        <v>18001001258</v>
      </c>
      <c r="E2506" s="513" t="s">
        <v>2350</v>
      </c>
      <c r="F2506" s="367" t="s">
        <v>2351</v>
      </c>
      <c r="G2506" s="514">
        <v>100</v>
      </c>
      <c r="H2506" s="514">
        <v>100</v>
      </c>
      <c r="I2506" s="515">
        <v>20</v>
      </c>
    </row>
    <row r="2507" spans="1:9" s="93" customFormat="1" ht="12.75" customHeight="1">
      <c r="A2507" s="367">
        <v>2499</v>
      </c>
      <c r="B2507" s="512" t="s">
        <v>3012</v>
      </c>
      <c r="C2507" s="527" t="s">
        <v>3906</v>
      </c>
      <c r="D2507" s="517">
        <v>18001066788</v>
      </c>
      <c r="E2507" s="513" t="s">
        <v>2350</v>
      </c>
      <c r="F2507" s="367" t="s">
        <v>2351</v>
      </c>
      <c r="G2507" s="514">
        <v>100</v>
      </c>
      <c r="H2507" s="514">
        <v>100</v>
      </c>
      <c r="I2507" s="515">
        <v>20</v>
      </c>
    </row>
    <row r="2508" spans="1:9" s="93" customFormat="1" ht="12.75" customHeight="1">
      <c r="A2508" s="367">
        <v>2500</v>
      </c>
      <c r="B2508" s="512" t="s">
        <v>5467</v>
      </c>
      <c r="C2508" s="527" t="s">
        <v>5468</v>
      </c>
      <c r="D2508" s="517">
        <v>18001057292</v>
      </c>
      <c r="E2508" s="513" t="s">
        <v>2350</v>
      </c>
      <c r="F2508" s="367" t="s">
        <v>2351</v>
      </c>
      <c r="G2508" s="514">
        <v>100</v>
      </c>
      <c r="H2508" s="514">
        <v>100</v>
      </c>
      <c r="I2508" s="515">
        <v>20</v>
      </c>
    </row>
    <row r="2509" spans="1:9" s="93" customFormat="1" ht="12.75" customHeight="1">
      <c r="A2509" s="367">
        <v>2501</v>
      </c>
      <c r="B2509" s="512" t="s">
        <v>2375</v>
      </c>
      <c r="C2509" s="527" t="s">
        <v>3898</v>
      </c>
      <c r="D2509" s="517">
        <v>18001044025</v>
      </c>
      <c r="E2509" s="513" t="s">
        <v>2350</v>
      </c>
      <c r="F2509" s="367" t="s">
        <v>2351</v>
      </c>
      <c r="G2509" s="514">
        <v>100</v>
      </c>
      <c r="H2509" s="514">
        <v>100</v>
      </c>
      <c r="I2509" s="515">
        <v>20</v>
      </c>
    </row>
    <row r="2510" spans="1:9" s="93" customFormat="1" ht="12.75" customHeight="1">
      <c r="A2510" s="367">
        <v>2502</v>
      </c>
      <c r="B2510" s="512" t="s">
        <v>3726</v>
      </c>
      <c r="C2510" s="527" t="s">
        <v>5469</v>
      </c>
      <c r="D2510" s="447" t="s">
        <v>5470</v>
      </c>
      <c r="E2510" s="513" t="s">
        <v>2350</v>
      </c>
      <c r="F2510" s="367" t="s">
        <v>2351</v>
      </c>
      <c r="G2510" s="514">
        <v>100</v>
      </c>
      <c r="H2510" s="514">
        <v>100</v>
      </c>
      <c r="I2510" s="515">
        <v>20</v>
      </c>
    </row>
    <row r="2511" spans="1:9" s="93" customFormat="1" ht="12.75" customHeight="1">
      <c r="A2511" s="367">
        <v>2503</v>
      </c>
      <c r="B2511" s="512" t="s">
        <v>513</v>
      </c>
      <c r="C2511" s="527" t="s">
        <v>3478</v>
      </c>
      <c r="D2511" s="447" t="s">
        <v>5471</v>
      </c>
      <c r="E2511" s="513" t="s">
        <v>2350</v>
      </c>
      <c r="F2511" s="367" t="s">
        <v>2351</v>
      </c>
      <c r="G2511" s="514">
        <v>100</v>
      </c>
      <c r="H2511" s="514">
        <v>100</v>
      </c>
      <c r="I2511" s="515">
        <v>20</v>
      </c>
    </row>
    <row r="2512" spans="1:9" s="93" customFormat="1" ht="12.75" customHeight="1">
      <c r="A2512" s="367">
        <v>2504</v>
      </c>
      <c r="B2512" s="512" t="s">
        <v>2355</v>
      </c>
      <c r="C2512" s="527" t="s">
        <v>3706</v>
      </c>
      <c r="D2512" s="516" t="s">
        <v>5472</v>
      </c>
      <c r="E2512" s="513" t="s">
        <v>2350</v>
      </c>
      <c r="F2512" s="367" t="s">
        <v>2351</v>
      </c>
      <c r="G2512" s="514">
        <v>100</v>
      </c>
      <c r="H2512" s="514">
        <v>100</v>
      </c>
      <c r="I2512" s="515">
        <v>20</v>
      </c>
    </row>
    <row r="2513" spans="1:9" s="93" customFormat="1" ht="12.75" customHeight="1">
      <c r="A2513" s="367">
        <v>2505</v>
      </c>
      <c r="B2513" s="512" t="s">
        <v>2469</v>
      </c>
      <c r="C2513" s="527" t="s">
        <v>2760</v>
      </c>
      <c r="D2513" s="516" t="s">
        <v>5473</v>
      </c>
      <c r="E2513" s="513" t="s">
        <v>2350</v>
      </c>
      <c r="F2513" s="367" t="s">
        <v>2351</v>
      </c>
      <c r="G2513" s="514">
        <v>100</v>
      </c>
      <c r="H2513" s="514">
        <v>100</v>
      </c>
      <c r="I2513" s="515">
        <v>20</v>
      </c>
    </row>
    <row r="2514" spans="1:9" s="93" customFormat="1" ht="12.75" customHeight="1">
      <c r="A2514" s="367">
        <v>2506</v>
      </c>
      <c r="B2514" s="512" t="s">
        <v>4930</v>
      </c>
      <c r="C2514" s="527" t="s">
        <v>2855</v>
      </c>
      <c r="D2514" s="447" t="s">
        <v>5474</v>
      </c>
      <c r="E2514" s="513" t="s">
        <v>2350</v>
      </c>
      <c r="F2514" s="367" t="s">
        <v>2351</v>
      </c>
      <c r="G2514" s="514">
        <v>100</v>
      </c>
      <c r="H2514" s="514">
        <v>100</v>
      </c>
      <c r="I2514" s="515">
        <v>20</v>
      </c>
    </row>
    <row r="2515" spans="1:9" s="93" customFormat="1" ht="12.75" customHeight="1">
      <c r="A2515" s="367">
        <v>2507</v>
      </c>
      <c r="B2515" s="512" t="s">
        <v>4450</v>
      </c>
      <c r="C2515" s="527" t="s">
        <v>5475</v>
      </c>
      <c r="D2515" s="447" t="s">
        <v>5476</v>
      </c>
      <c r="E2515" s="513" t="s">
        <v>2350</v>
      </c>
      <c r="F2515" s="367" t="s">
        <v>2351</v>
      </c>
      <c r="G2515" s="514">
        <v>100</v>
      </c>
      <c r="H2515" s="514">
        <v>100</v>
      </c>
      <c r="I2515" s="515">
        <v>20</v>
      </c>
    </row>
    <row r="2516" spans="1:9" s="93" customFormat="1" ht="12.75" customHeight="1">
      <c r="A2516" s="367">
        <v>2508</v>
      </c>
      <c r="B2516" s="512" t="s">
        <v>2375</v>
      </c>
      <c r="C2516" s="527" t="s">
        <v>5477</v>
      </c>
      <c r="D2516" s="516" t="s">
        <v>5478</v>
      </c>
      <c r="E2516" s="513" t="s">
        <v>2350</v>
      </c>
      <c r="F2516" s="367" t="s">
        <v>2351</v>
      </c>
      <c r="G2516" s="514">
        <v>100</v>
      </c>
      <c r="H2516" s="514">
        <v>100</v>
      </c>
      <c r="I2516" s="515">
        <v>20</v>
      </c>
    </row>
    <row r="2517" spans="1:9" s="93" customFormat="1" ht="12.75" customHeight="1">
      <c r="A2517" s="367">
        <v>2509</v>
      </c>
      <c r="B2517" s="512" t="s">
        <v>2520</v>
      </c>
      <c r="C2517" s="527" t="s">
        <v>4968</v>
      </c>
      <c r="D2517" s="447" t="s">
        <v>5479</v>
      </c>
      <c r="E2517" s="513" t="s">
        <v>2350</v>
      </c>
      <c r="F2517" s="367" t="s">
        <v>2351</v>
      </c>
      <c r="G2517" s="514">
        <v>100</v>
      </c>
      <c r="H2517" s="514">
        <v>100</v>
      </c>
      <c r="I2517" s="515">
        <v>20</v>
      </c>
    </row>
    <row r="2518" spans="1:9" s="93" customFormat="1" ht="12.75" customHeight="1">
      <c r="A2518" s="367">
        <v>2510</v>
      </c>
      <c r="B2518" s="512" t="s">
        <v>5480</v>
      </c>
      <c r="C2518" s="527" t="s">
        <v>3233</v>
      </c>
      <c r="D2518" s="447" t="s">
        <v>5481</v>
      </c>
      <c r="E2518" s="513" t="s">
        <v>2350</v>
      </c>
      <c r="F2518" s="367" t="s">
        <v>2351</v>
      </c>
      <c r="G2518" s="514">
        <v>100</v>
      </c>
      <c r="H2518" s="514">
        <v>100</v>
      </c>
      <c r="I2518" s="515">
        <v>20</v>
      </c>
    </row>
    <row r="2519" spans="1:9" s="93" customFormat="1" ht="12.75" customHeight="1">
      <c r="A2519" s="367">
        <v>2511</v>
      </c>
      <c r="B2519" s="512" t="s">
        <v>2469</v>
      </c>
      <c r="C2519" s="527" t="s">
        <v>5482</v>
      </c>
      <c r="D2519" s="447" t="s">
        <v>5483</v>
      </c>
      <c r="E2519" s="513" t="s">
        <v>2350</v>
      </c>
      <c r="F2519" s="367" t="s">
        <v>2351</v>
      </c>
      <c r="G2519" s="514">
        <v>100</v>
      </c>
      <c r="H2519" s="514">
        <v>100</v>
      </c>
      <c r="I2519" s="515">
        <v>20</v>
      </c>
    </row>
    <row r="2520" spans="1:9" s="93" customFormat="1" ht="12.75" customHeight="1">
      <c r="A2520" s="367">
        <v>2512</v>
      </c>
      <c r="B2520" s="512" t="s">
        <v>587</v>
      </c>
      <c r="C2520" s="527" t="s">
        <v>850</v>
      </c>
      <c r="D2520" s="447" t="s">
        <v>5484</v>
      </c>
      <c r="E2520" s="513" t="s">
        <v>2350</v>
      </c>
      <c r="F2520" s="367" t="s">
        <v>2351</v>
      </c>
      <c r="G2520" s="514">
        <v>100</v>
      </c>
      <c r="H2520" s="514">
        <v>100</v>
      </c>
      <c r="I2520" s="515">
        <v>20</v>
      </c>
    </row>
    <row r="2521" spans="1:9" s="93" customFormat="1" ht="12.75" customHeight="1">
      <c r="A2521" s="367">
        <v>2513</v>
      </c>
      <c r="B2521" s="512" t="s">
        <v>870</v>
      </c>
      <c r="C2521" s="527" t="s">
        <v>5485</v>
      </c>
      <c r="D2521" s="447" t="s">
        <v>5486</v>
      </c>
      <c r="E2521" s="513" t="s">
        <v>2350</v>
      </c>
      <c r="F2521" s="367" t="s">
        <v>2351</v>
      </c>
      <c r="G2521" s="514">
        <v>100</v>
      </c>
      <c r="H2521" s="514">
        <v>100</v>
      </c>
      <c r="I2521" s="515">
        <v>20</v>
      </c>
    </row>
    <row r="2522" spans="1:9" s="93" customFormat="1" ht="12.75" customHeight="1">
      <c r="A2522" s="367">
        <v>2514</v>
      </c>
      <c r="B2522" s="512" t="s">
        <v>671</v>
      </c>
      <c r="C2522" s="527" t="s">
        <v>5487</v>
      </c>
      <c r="D2522" s="447" t="s">
        <v>5488</v>
      </c>
      <c r="E2522" s="513" t="s">
        <v>2350</v>
      </c>
      <c r="F2522" s="367" t="s">
        <v>2351</v>
      </c>
      <c r="G2522" s="514">
        <v>100</v>
      </c>
      <c r="H2522" s="514">
        <v>100</v>
      </c>
      <c r="I2522" s="515">
        <v>20</v>
      </c>
    </row>
    <row r="2523" spans="1:9" s="93" customFormat="1" ht="12.75" customHeight="1">
      <c r="A2523" s="367">
        <v>2515</v>
      </c>
      <c r="B2523" s="512" t="s">
        <v>2766</v>
      </c>
      <c r="C2523" s="527" t="s">
        <v>5489</v>
      </c>
      <c r="D2523" s="447" t="s">
        <v>5490</v>
      </c>
      <c r="E2523" s="513" t="s">
        <v>2350</v>
      </c>
      <c r="F2523" s="367" t="s">
        <v>2351</v>
      </c>
      <c r="G2523" s="514">
        <v>100</v>
      </c>
      <c r="H2523" s="514">
        <v>100</v>
      </c>
      <c r="I2523" s="515">
        <v>20</v>
      </c>
    </row>
    <row r="2524" spans="1:9" s="93" customFormat="1" ht="12.75" customHeight="1">
      <c r="A2524" s="367">
        <v>2516</v>
      </c>
      <c r="B2524" s="512" t="s">
        <v>2526</v>
      </c>
      <c r="C2524" s="527" t="s">
        <v>3170</v>
      </c>
      <c r="D2524" s="447" t="s">
        <v>5491</v>
      </c>
      <c r="E2524" s="513" t="s">
        <v>2350</v>
      </c>
      <c r="F2524" s="367" t="s">
        <v>2351</v>
      </c>
      <c r="G2524" s="514">
        <v>100</v>
      </c>
      <c r="H2524" s="514">
        <v>100</v>
      </c>
      <c r="I2524" s="515">
        <v>20</v>
      </c>
    </row>
    <row r="2525" spans="1:9" s="93" customFormat="1" ht="12.75" customHeight="1">
      <c r="A2525" s="367">
        <v>2517</v>
      </c>
      <c r="B2525" s="512" t="s">
        <v>3140</v>
      </c>
      <c r="C2525" s="527" t="s">
        <v>5492</v>
      </c>
      <c r="D2525" s="447" t="s">
        <v>5493</v>
      </c>
      <c r="E2525" s="513" t="s">
        <v>2350</v>
      </c>
      <c r="F2525" s="367" t="s">
        <v>2351</v>
      </c>
      <c r="G2525" s="514">
        <v>100</v>
      </c>
      <c r="H2525" s="514">
        <v>100</v>
      </c>
      <c r="I2525" s="515">
        <v>20</v>
      </c>
    </row>
    <row r="2526" spans="1:9" s="93" customFormat="1" ht="12.75" customHeight="1">
      <c r="A2526" s="367">
        <v>2518</v>
      </c>
      <c r="B2526" s="512" t="s">
        <v>2793</v>
      </c>
      <c r="C2526" s="527" t="s">
        <v>5494</v>
      </c>
      <c r="D2526" s="447" t="s">
        <v>5495</v>
      </c>
      <c r="E2526" s="513" t="s">
        <v>2350</v>
      </c>
      <c r="F2526" s="367" t="s">
        <v>2351</v>
      </c>
      <c r="G2526" s="514">
        <v>100</v>
      </c>
      <c r="H2526" s="514">
        <v>100</v>
      </c>
      <c r="I2526" s="515">
        <v>20</v>
      </c>
    </row>
    <row r="2527" spans="1:9" s="93" customFormat="1" ht="12.75" customHeight="1">
      <c r="A2527" s="367">
        <v>2519</v>
      </c>
      <c r="B2527" s="512" t="s">
        <v>4783</v>
      </c>
      <c r="C2527" s="527" t="s">
        <v>5496</v>
      </c>
      <c r="D2527" s="447" t="s">
        <v>5497</v>
      </c>
      <c r="E2527" s="513" t="s">
        <v>2350</v>
      </c>
      <c r="F2527" s="367" t="s">
        <v>2351</v>
      </c>
      <c r="G2527" s="514">
        <v>100</v>
      </c>
      <c r="H2527" s="514">
        <v>100</v>
      </c>
      <c r="I2527" s="515">
        <v>20</v>
      </c>
    </row>
    <row r="2528" spans="1:9" s="93" customFormat="1" ht="12.75" customHeight="1">
      <c r="A2528" s="367">
        <v>2520</v>
      </c>
      <c r="B2528" s="512" t="s">
        <v>3505</v>
      </c>
      <c r="C2528" s="527" t="s">
        <v>3706</v>
      </c>
      <c r="D2528" s="516" t="s">
        <v>5498</v>
      </c>
      <c r="E2528" s="513" t="s">
        <v>2350</v>
      </c>
      <c r="F2528" s="367" t="s">
        <v>2351</v>
      </c>
      <c r="G2528" s="514">
        <v>100</v>
      </c>
      <c r="H2528" s="514">
        <v>100</v>
      </c>
      <c r="I2528" s="515">
        <v>20</v>
      </c>
    </row>
    <row r="2529" spans="1:9" s="93" customFormat="1" ht="12.75" customHeight="1">
      <c r="A2529" s="367">
        <v>2521</v>
      </c>
      <c r="B2529" s="512" t="s">
        <v>5499</v>
      </c>
      <c r="C2529" s="527" t="s">
        <v>5500</v>
      </c>
      <c r="D2529" s="447" t="s">
        <v>5501</v>
      </c>
      <c r="E2529" s="513" t="s">
        <v>2350</v>
      </c>
      <c r="F2529" s="367" t="s">
        <v>2351</v>
      </c>
      <c r="G2529" s="514">
        <v>100</v>
      </c>
      <c r="H2529" s="514">
        <v>100</v>
      </c>
      <c r="I2529" s="515">
        <v>20</v>
      </c>
    </row>
    <row r="2530" spans="1:9" s="93" customFormat="1" ht="12.75" customHeight="1">
      <c r="A2530" s="367">
        <v>2522</v>
      </c>
      <c r="B2530" s="512" t="s">
        <v>2843</v>
      </c>
      <c r="C2530" s="527" t="s">
        <v>5502</v>
      </c>
      <c r="D2530" s="447" t="s">
        <v>5503</v>
      </c>
      <c r="E2530" s="513" t="s">
        <v>2350</v>
      </c>
      <c r="F2530" s="367" t="s">
        <v>2351</v>
      </c>
      <c r="G2530" s="514">
        <v>100</v>
      </c>
      <c r="H2530" s="514">
        <v>100</v>
      </c>
      <c r="I2530" s="515">
        <v>20</v>
      </c>
    </row>
    <row r="2531" spans="1:9" s="93" customFormat="1" ht="12.75" customHeight="1">
      <c r="A2531" s="367">
        <v>2523</v>
      </c>
      <c r="B2531" s="512" t="s">
        <v>2464</v>
      </c>
      <c r="C2531" s="527" t="s">
        <v>5504</v>
      </c>
      <c r="D2531" s="516" t="s">
        <v>5505</v>
      </c>
      <c r="E2531" s="513" t="s">
        <v>2350</v>
      </c>
      <c r="F2531" s="367" t="s">
        <v>2351</v>
      </c>
      <c r="G2531" s="514">
        <v>100</v>
      </c>
      <c r="H2531" s="514">
        <v>100</v>
      </c>
      <c r="I2531" s="515">
        <v>20</v>
      </c>
    </row>
    <row r="2532" spans="1:9" s="93" customFormat="1" ht="12.75" customHeight="1">
      <c r="A2532" s="367">
        <v>2524</v>
      </c>
      <c r="B2532" s="512" t="s">
        <v>3505</v>
      </c>
      <c r="C2532" s="527" t="s">
        <v>3867</v>
      </c>
      <c r="D2532" s="516" t="s">
        <v>5506</v>
      </c>
      <c r="E2532" s="513" t="s">
        <v>2350</v>
      </c>
      <c r="F2532" s="367" t="s">
        <v>2351</v>
      </c>
      <c r="G2532" s="514">
        <v>100</v>
      </c>
      <c r="H2532" s="514">
        <v>100</v>
      </c>
      <c r="I2532" s="515">
        <v>20</v>
      </c>
    </row>
    <row r="2533" spans="1:9" s="93" customFormat="1" ht="12.75" customHeight="1">
      <c r="A2533" s="367">
        <v>2525</v>
      </c>
      <c r="B2533" s="512" t="s">
        <v>2526</v>
      </c>
      <c r="C2533" s="527" t="s">
        <v>2719</v>
      </c>
      <c r="D2533" s="447" t="s">
        <v>5507</v>
      </c>
      <c r="E2533" s="513" t="s">
        <v>2350</v>
      </c>
      <c r="F2533" s="367" t="s">
        <v>2351</v>
      </c>
      <c r="G2533" s="514">
        <v>100</v>
      </c>
      <c r="H2533" s="514">
        <v>100</v>
      </c>
      <c r="I2533" s="515">
        <v>20</v>
      </c>
    </row>
    <row r="2534" spans="1:9" s="93" customFormat="1" ht="12.75" customHeight="1">
      <c r="A2534" s="367">
        <v>2526</v>
      </c>
      <c r="B2534" s="512" t="s">
        <v>2793</v>
      </c>
      <c r="C2534" s="527" t="s">
        <v>852</v>
      </c>
      <c r="D2534" s="447" t="s">
        <v>5508</v>
      </c>
      <c r="E2534" s="513" t="s">
        <v>2350</v>
      </c>
      <c r="F2534" s="367" t="s">
        <v>2351</v>
      </c>
      <c r="G2534" s="514">
        <v>100</v>
      </c>
      <c r="H2534" s="514">
        <v>100</v>
      </c>
      <c r="I2534" s="515">
        <v>20</v>
      </c>
    </row>
    <row r="2535" spans="1:9" s="93" customFormat="1" ht="12.75" customHeight="1">
      <c r="A2535" s="367">
        <v>2527</v>
      </c>
      <c r="B2535" s="512" t="s">
        <v>3024</v>
      </c>
      <c r="C2535" s="527" t="s">
        <v>5509</v>
      </c>
      <c r="D2535" s="371">
        <v>59001074974</v>
      </c>
      <c r="E2535" s="513" t="s">
        <v>2350</v>
      </c>
      <c r="F2535" s="367" t="s">
        <v>2351</v>
      </c>
      <c r="G2535" s="514">
        <v>100</v>
      </c>
      <c r="H2535" s="514">
        <v>100</v>
      </c>
      <c r="I2535" s="515">
        <v>20</v>
      </c>
    </row>
    <row r="2536" spans="1:9" s="93" customFormat="1" ht="12.75" customHeight="1">
      <c r="A2536" s="367">
        <v>2528</v>
      </c>
      <c r="B2536" s="512" t="s">
        <v>2392</v>
      </c>
      <c r="C2536" s="527" t="s">
        <v>3478</v>
      </c>
      <c r="D2536" s="371">
        <v>59001003020</v>
      </c>
      <c r="E2536" s="513" t="s">
        <v>2350</v>
      </c>
      <c r="F2536" s="367" t="s">
        <v>2351</v>
      </c>
      <c r="G2536" s="514">
        <v>100</v>
      </c>
      <c r="H2536" s="514">
        <v>100</v>
      </c>
      <c r="I2536" s="515">
        <v>20</v>
      </c>
    </row>
    <row r="2537" spans="1:9" s="93" customFormat="1" ht="12.75" customHeight="1">
      <c r="A2537" s="367">
        <v>2529</v>
      </c>
      <c r="B2537" s="512" t="s">
        <v>671</v>
      </c>
      <c r="C2537" s="527" t="s">
        <v>5510</v>
      </c>
      <c r="D2537" s="371">
        <v>59001100669</v>
      </c>
      <c r="E2537" s="513" t="s">
        <v>2350</v>
      </c>
      <c r="F2537" s="367" t="s">
        <v>2351</v>
      </c>
      <c r="G2537" s="514">
        <v>100</v>
      </c>
      <c r="H2537" s="514">
        <v>100</v>
      </c>
      <c r="I2537" s="515">
        <v>20</v>
      </c>
    </row>
    <row r="2538" spans="1:9" s="93" customFormat="1" ht="12.75" customHeight="1">
      <c r="A2538" s="367">
        <v>2530</v>
      </c>
      <c r="B2538" s="512" t="s">
        <v>2455</v>
      </c>
      <c r="C2538" s="527" t="s">
        <v>5511</v>
      </c>
      <c r="D2538" s="371">
        <v>59001016265</v>
      </c>
      <c r="E2538" s="513" t="s">
        <v>2350</v>
      </c>
      <c r="F2538" s="367" t="s">
        <v>2351</v>
      </c>
      <c r="G2538" s="514">
        <v>100</v>
      </c>
      <c r="H2538" s="514">
        <v>100</v>
      </c>
      <c r="I2538" s="515">
        <v>20</v>
      </c>
    </row>
    <row r="2539" spans="1:9" s="93" customFormat="1" ht="12.75" customHeight="1">
      <c r="A2539" s="367">
        <v>2531</v>
      </c>
      <c r="B2539" s="512" t="s">
        <v>2692</v>
      </c>
      <c r="C2539" s="527" t="s">
        <v>5512</v>
      </c>
      <c r="D2539" s="371">
        <v>59001070596</v>
      </c>
      <c r="E2539" s="513" t="s">
        <v>2350</v>
      </c>
      <c r="F2539" s="367" t="s">
        <v>2351</v>
      </c>
      <c r="G2539" s="514">
        <v>100</v>
      </c>
      <c r="H2539" s="514">
        <v>100</v>
      </c>
      <c r="I2539" s="515">
        <v>20</v>
      </c>
    </row>
    <row r="2540" spans="1:9" s="93" customFormat="1" ht="12.75" customHeight="1">
      <c r="A2540" s="367">
        <v>2532</v>
      </c>
      <c r="B2540" s="512" t="s">
        <v>2395</v>
      </c>
      <c r="C2540" s="527" t="s">
        <v>5513</v>
      </c>
      <c r="D2540" s="371">
        <v>59001102086</v>
      </c>
      <c r="E2540" s="513" t="s">
        <v>2350</v>
      </c>
      <c r="F2540" s="367" t="s">
        <v>2351</v>
      </c>
      <c r="G2540" s="514">
        <v>100</v>
      </c>
      <c r="H2540" s="514">
        <v>100</v>
      </c>
      <c r="I2540" s="515">
        <v>20</v>
      </c>
    </row>
    <row r="2541" spans="1:9" s="93" customFormat="1" ht="12.75" customHeight="1">
      <c r="A2541" s="367">
        <v>2533</v>
      </c>
      <c r="B2541" s="512" t="s">
        <v>3396</v>
      </c>
      <c r="C2541" s="527" t="s">
        <v>5514</v>
      </c>
      <c r="D2541" s="371">
        <v>59001109334</v>
      </c>
      <c r="E2541" s="513" t="s">
        <v>2350</v>
      </c>
      <c r="F2541" s="367" t="s">
        <v>2351</v>
      </c>
      <c r="G2541" s="514">
        <v>100</v>
      </c>
      <c r="H2541" s="514">
        <v>100</v>
      </c>
      <c r="I2541" s="515">
        <v>20</v>
      </c>
    </row>
    <row r="2542" spans="1:9" s="93" customFormat="1" ht="12.75" customHeight="1">
      <c r="A2542" s="367">
        <v>2534</v>
      </c>
      <c r="B2542" s="512" t="s">
        <v>803</v>
      </c>
      <c r="C2542" s="527" t="s">
        <v>5515</v>
      </c>
      <c r="D2542" s="371">
        <v>59001070211</v>
      </c>
      <c r="E2542" s="513" t="s">
        <v>2350</v>
      </c>
      <c r="F2542" s="367" t="s">
        <v>2351</v>
      </c>
      <c r="G2542" s="514">
        <v>100</v>
      </c>
      <c r="H2542" s="514">
        <v>100</v>
      </c>
      <c r="I2542" s="515">
        <v>20</v>
      </c>
    </row>
    <row r="2543" spans="1:9" s="93" customFormat="1" ht="12.75" customHeight="1">
      <c r="A2543" s="367">
        <v>2535</v>
      </c>
      <c r="B2543" s="512" t="s">
        <v>4598</v>
      </c>
      <c r="C2543" s="527" t="s">
        <v>5516</v>
      </c>
      <c r="D2543" s="371">
        <v>59001046147</v>
      </c>
      <c r="E2543" s="513" t="s">
        <v>2350</v>
      </c>
      <c r="F2543" s="367" t="s">
        <v>2351</v>
      </c>
      <c r="G2543" s="514">
        <v>100</v>
      </c>
      <c r="H2543" s="514">
        <v>100</v>
      </c>
      <c r="I2543" s="515">
        <v>20</v>
      </c>
    </row>
    <row r="2544" spans="1:9" s="93" customFormat="1" ht="12.75" customHeight="1">
      <c r="A2544" s="367">
        <v>2536</v>
      </c>
      <c r="B2544" s="512" t="s">
        <v>585</v>
      </c>
      <c r="C2544" s="527" t="s">
        <v>3078</v>
      </c>
      <c r="D2544" s="371">
        <v>59001051906</v>
      </c>
      <c r="E2544" s="513" t="s">
        <v>2350</v>
      </c>
      <c r="F2544" s="367" t="s">
        <v>2351</v>
      </c>
      <c r="G2544" s="514">
        <v>100</v>
      </c>
      <c r="H2544" s="514">
        <v>100</v>
      </c>
      <c r="I2544" s="515">
        <v>20</v>
      </c>
    </row>
    <row r="2545" spans="1:9" s="93" customFormat="1" ht="12.75" customHeight="1">
      <c r="A2545" s="367">
        <v>2537</v>
      </c>
      <c r="B2545" s="512" t="s">
        <v>3728</v>
      </c>
      <c r="C2545" s="527" t="s">
        <v>2733</v>
      </c>
      <c r="D2545" s="371">
        <v>59001012472</v>
      </c>
      <c r="E2545" s="513" t="s">
        <v>2350</v>
      </c>
      <c r="F2545" s="367" t="s">
        <v>2351</v>
      </c>
      <c r="G2545" s="514">
        <v>100</v>
      </c>
      <c r="H2545" s="514">
        <v>100</v>
      </c>
      <c r="I2545" s="515">
        <v>20</v>
      </c>
    </row>
    <row r="2546" spans="1:9" s="93" customFormat="1" ht="12.75" customHeight="1">
      <c r="A2546" s="367">
        <v>2538</v>
      </c>
      <c r="B2546" s="512" t="s">
        <v>2634</v>
      </c>
      <c r="C2546" s="527" t="s">
        <v>3190</v>
      </c>
      <c r="D2546" s="371">
        <v>59001017953</v>
      </c>
      <c r="E2546" s="513" t="s">
        <v>2350</v>
      </c>
      <c r="F2546" s="367" t="s">
        <v>2351</v>
      </c>
      <c r="G2546" s="514">
        <v>100</v>
      </c>
      <c r="H2546" s="514">
        <v>100</v>
      </c>
      <c r="I2546" s="515">
        <v>20</v>
      </c>
    </row>
    <row r="2547" spans="1:9" s="93" customFormat="1" ht="12.75" customHeight="1">
      <c r="A2547" s="367">
        <v>2539</v>
      </c>
      <c r="B2547" s="512" t="s">
        <v>4930</v>
      </c>
      <c r="C2547" s="527" t="s">
        <v>650</v>
      </c>
      <c r="D2547" s="371">
        <v>59001021675</v>
      </c>
      <c r="E2547" s="513" t="s">
        <v>2350</v>
      </c>
      <c r="F2547" s="367" t="s">
        <v>2351</v>
      </c>
      <c r="G2547" s="514">
        <v>100</v>
      </c>
      <c r="H2547" s="514">
        <v>100</v>
      </c>
      <c r="I2547" s="515">
        <v>20</v>
      </c>
    </row>
    <row r="2548" spans="1:9" s="93" customFormat="1" ht="12.75" customHeight="1">
      <c r="A2548" s="367">
        <v>2540</v>
      </c>
      <c r="B2548" s="512" t="s">
        <v>5517</v>
      </c>
      <c r="C2548" s="527" t="s">
        <v>2879</v>
      </c>
      <c r="D2548" s="371">
        <v>59001008534</v>
      </c>
      <c r="E2548" s="513" t="s">
        <v>2350</v>
      </c>
      <c r="F2548" s="367" t="s">
        <v>2351</v>
      </c>
      <c r="G2548" s="514">
        <v>100</v>
      </c>
      <c r="H2548" s="514">
        <v>100</v>
      </c>
      <c r="I2548" s="515">
        <v>20</v>
      </c>
    </row>
    <row r="2549" spans="1:9" s="93" customFormat="1" ht="12.75" customHeight="1">
      <c r="A2549" s="367">
        <v>2541</v>
      </c>
      <c r="B2549" s="512" t="s">
        <v>2726</v>
      </c>
      <c r="C2549" s="527" t="s">
        <v>5518</v>
      </c>
      <c r="D2549" s="371">
        <v>59001022730</v>
      </c>
      <c r="E2549" s="513" t="s">
        <v>2350</v>
      </c>
      <c r="F2549" s="367" t="s">
        <v>2351</v>
      </c>
      <c r="G2549" s="514">
        <v>100</v>
      </c>
      <c r="H2549" s="514">
        <v>100</v>
      </c>
      <c r="I2549" s="515">
        <v>20</v>
      </c>
    </row>
    <row r="2550" spans="1:9" s="93" customFormat="1" ht="12.75" customHeight="1">
      <c r="A2550" s="367">
        <v>2542</v>
      </c>
      <c r="B2550" s="512" t="s">
        <v>2645</v>
      </c>
      <c r="C2550" s="527" t="s">
        <v>2591</v>
      </c>
      <c r="D2550" s="371">
        <v>59001009786</v>
      </c>
      <c r="E2550" s="513" t="s">
        <v>2350</v>
      </c>
      <c r="F2550" s="367" t="s">
        <v>2351</v>
      </c>
      <c r="G2550" s="514">
        <v>100</v>
      </c>
      <c r="H2550" s="514">
        <v>100</v>
      </c>
      <c r="I2550" s="515">
        <v>20</v>
      </c>
    </row>
    <row r="2551" spans="1:9" s="93" customFormat="1" ht="12.75" customHeight="1">
      <c r="A2551" s="367">
        <v>2543</v>
      </c>
      <c r="B2551" s="512" t="s">
        <v>4064</v>
      </c>
      <c r="C2551" s="527" t="s">
        <v>5519</v>
      </c>
      <c r="D2551" s="371">
        <v>59001002708</v>
      </c>
      <c r="E2551" s="513" t="s">
        <v>2350</v>
      </c>
      <c r="F2551" s="367" t="s">
        <v>2351</v>
      </c>
      <c r="G2551" s="514">
        <v>100</v>
      </c>
      <c r="H2551" s="514">
        <v>100</v>
      </c>
      <c r="I2551" s="515">
        <v>20</v>
      </c>
    </row>
    <row r="2552" spans="1:9" s="93" customFormat="1" ht="12.75" customHeight="1">
      <c r="A2552" s="367">
        <v>2544</v>
      </c>
      <c r="B2552" s="512" t="s">
        <v>843</v>
      </c>
      <c r="C2552" s="527" t="s">
        <v>5520</v>
      </c>
      <c r="D2552" s="371">
        <v>59001045794</v>
      </c>
      <c r="E2552" s="513" t="s">
        <v>2350</v>
      </c>
      <c r="F2552" s="367" t="s">
        <v>2351</v>
      </c>
      <c r="G2552" s="514">
        <v>100</v>
      </c>
      <c r="H2552" s="514">
        <v>100</v>
      </c>
      <c r="I2552" s="515">
        <v>20</v>
      </c>
    </row>
    <row r="2553" spans="1:9" s="93" customFormat="1" ht="12.75" customHeight="1">
      <c r="A2553" s="367">
        <v>2545</v>
      </c>
      <c r="B2553" s="512" t="s">
        <v>2824</v>
      </c>
      <c r="C2553" s="527" t="s">
        <v>4037</v>
      </c>
      <c r="D2553" s="371">
        <v>59001109281</v>
      </c>
      <c r="E2553" s="513" t="s">
        <v>2350</v>
      </c>
      <c r="F2553" s="367" t="s">
        <v>2351</v>
      </c>
      <c r="G2553" s="514">
        <v>100</v>
      </c>
      <c r="H2553" s="514">
        <v>100</v>
      </c>
      <c r="I2553" s="515">
        <v>20</v>
      </c>
    </row>
    <row r="2554" spans="1:9" s="93" customFormat="1" ht="12.75" customHeight="1">
      <c r="A2554" s="367">
        <v>2546</v>
      </c>
      <c r="B2554" s="512" t="s">
        <v>3709</v>
      </c>
      <c r="C2554" s="527" t="s">
        <v>5521</v>
      </c>
      <c r="D2554" s="371">
        <v>59001039588</v>
      </c>
      <c r="E2554" s="513" t="s">
        <v>2350</v>
      </c>
      <c r="F2554" s="367" t="s">
        <v>2351</v>
      </c>
      <c r="G2554" s="514">
        <v>100</v>
      </c>
      <c r="H2554" s="514">
        <v>100</v>
      </c>
      <c r="I2554" s="515">
        <v>20</v>
      </c>
    </row>
    <row r="2555" spans="1:9" s="93" customFormat="1" ht="12.75" customHeight="1">
      <c r="A2555" s="367">
        <v>2547</v>
      </c>
      <c r="B2555" s="512" t="s">
        <v>2455</v>
      </c>
      <c r="C2555" s="527" t="s">
        <v>842</v>
      </c>
      <c r="D2555" s="371">
        <v>59001015103</v>
      </c>
      <c r="E2555" s="513" t="s">
        <v>2350</v>
      </c>
      <c r="F2555" s="367" t="s">
        <v>2351</v>
      </c>
      <c r="G2555" s="514">
        <v>100</v>
      </c>
      <c r="H2555" s="514">
        <v>100</v>
      </c>
      <c r="I2555" s="515">
        <v>20</v>
      </c>
    </row>
    <row r="2556" spans="1:9" s="93" customFormat="1" ht="12.75" customHeight="1">
      <c r="A2556" s="367">
        <v>2548</v>
      </c>
      <c r="B2556" s="512" t="s">
        <v>3506</v>
      </c>
      <c r="C2556" s="527" t="s">
        <v>3847</v>
      </c>
      <c r="D2556" s="380">
        <v>59001019508</v>
      </c>
      <c r="E2556" s="513" t="s">
        <v>2350</v>
      </c>
      <c r="F2556" s="367" t="s">
        <v>2351</v>
      </c>
      <c r="G2556" s="514">
        <v>100</v>
      </c>
      <c r="H2556" s="514">
        <v>100</v>
      </c>
      <c r="I2556" s="515">
        <v>20</v>
      </c>
    </row>
    <row r="2557" spans="1:9" s="93" customFormat="1" ht="12.75" customHeight="1">
      <c r="A2557" s="367">
        <v>2549</v>
      </c>
      <c r="B2557" s="512" t="s">
        <v>2446</v>
      </c>
      <c r="C2557" s="527" t="s">
        <v>5522</v>
      </c>
      <c r="D2557" s="380" t="s">
        <v>5523</v>
      </c>
      <c r="E2557" s="513" t="s">
        <v>2350</v>
      </c>
      <c r="F2557" s="367" t="s">
        <v>2351</v>
      </c>
      <c r="G2557" s="514">
        <v>100</v>
      </c>
      <c r="H2557" s="514">
        <v>100</v>
      </c>
      <c r="I2557" s="515">
        <v>20</v>
      </c>
    </row>
    <row r="2558" spans="1:9" s="93" customFormat="1" ht="12.75" customHeight="1">
      <c r="A2558" s="367">
        <v>2550</v>
      </c>
      <c r="B2558" s="512" t="s">
        <v>3506</v>
      </c>
      <c r="C2558" s="527" t="s">
        <v>5524</v>
      </c>
      <c r="D2558" s="380" t="s">
        <v>5525</v>
      </c>
      <c r="E2558" s="513" t="s">
        <v>2350</v>
      </c>
      <c r="F2558" s="367" t="s">
        <v>2351</v>
      </c>
      <c r="G2558" s="514">
        <v>100</v>
      </c>
      <c r="H2558" s="514">
        <v>100</v>
      </c>
      <c r="I2558" s="515">
        <v>20</v>
      </c>
    </row>
    <row r="2559" spans="1:9" s="93" customFormat="1" ht="12.75" customHeight="1">
      <c r="A2559" s="367">
        <v>2551</v>
      </c>
      <c r="B2559" s="512" t="s">
        <v>3080</v>
      </c>
      <c r="C2559" s="527" t="s">
        <v>5526</v>
      </c>
      <c r="D2559" s="380" t="s">
        <v>5527</v>
      </c>
      <c r="E2559" s="513" t="s">
        <v>2350</v>
      </c>
      <c r="F2559" s="367" t="s">
        <v>2351</v>
      </c>
      <c r="G2559" s="514">
        <v>100</v>
      </c>
      <c r="H2559" s="514">
        <v>100</v>
      </c>
      <c r="I2559" s="515">
        <v>20</v>
      </c>
    </row>
    <row r="2560" spans="1:9" s="93" customFormat="1" ht="12.75" customHeight="1">
      <c r="A2560" s="367">
        <v>2552</v>
      </c>
      <c r="B2560" s="512" t="s">
        <v>5086</v>
      </c>
      <c r="C2560" s="527" t="s">
        <v>2617</v>
      </c>
      <c r="D2560" s="512">
        <v>57001030603</v>
      </c>
      <c r="E2560" s="513" t="s">
        <v>2350</v>
      </c>
      <c r="F2560" s="367" t="s">
        <v>2351</v>
      </c>
      <c r="G2560" s="514">
        <v>100</v>
      </c>
      <c r="H2560" s="514">
        <v>100</v>
      </c>
      <c r="I2560" s="515">
        <v>20</v>
      </c>
    </row>
    <row r="2561" spans="1:9" s="93" customFormat="1" ht="12.75" customHeight="1">
      <c r="A2561" s="367">
        <v>2553</v>
      </c>
      <c r="B2561" s="512" t="s">
        <v>2824</v>
      </c>
      <c r="C2561" s="527" t="s">
        <v>3389</v>
      </c>
      <c r="D2561" s="512">
        <v>57001001600</v>
      </c>
      <c r="E2561" s="513" t="s">
        <v>2350</v>
      </c>
      <c r="F2561" s="367" t="s">
        <v>2351</v>
      </c>
      <c r="G2561" s="514">
        <v>100</v>
      </c>
      <c r="H2561" s="514">
        <v>100</v>
      </c>
      <c r="I2561" s="515">
        <v>20</v>
      </c>
    </row>
    <row r="2562" spans="1:9" s="93" customFormat="1" ht="12.75" customHeight="1">
      <c r="A2562" s="367">
        <v>2554</v>
      </c>
      <c r="B2562" s="512" t="s">
        <v>676</v>
      </c>
      <c r="C2562" s="527" t="s">
        <v>3771</v>
      </c>
      <c r="D2562" s="512">
        <v>57001017889</v>
      </c>
      <c r="E2562" s="513" t="s">
        <v>2350</v>
      </c>
      <c r="F2562" s="367" t="s">
        <v>2351</v>
      </c>
      <c r="G2562" s="514">
        <v>100</v>
      </c>
      <c r="H2562" s="514">
        <v>100</v>
      </c>
      <c r="I2562" s="515">
        <v>20</v>
      </c>
    </row>
    <row r="2563" spans="1:9" s="93" customFormat="1" ht="12.75" customHeight="1">
      <c r="A2563" s="367">
        <v>2555</v>
      </c>
      <c r="B2563" s="512" t="s">
        <v>3891</v>
      </c>
      <c r="C2563" s="527" t="s">
        <v>5528</v>
      </c>
      <c r="D2563" s="512">
        <v>57001022874</v>
      </c>
      <c r="E2563" s="513" t="s">
        <v>2350</v>
      </c>
      <c r="F2563" s="367" t="s">
        <v>2351</v>
      </c>
      <c r="G2563" s="514">
        <v>100</v>
      </c>
      <c r="H2563" s="514">
        <v>100</v>
      </c>
      <c r="I2563" s="515">
        <v>20</v>
      </c>
    </row>
    <row r="2564" spans="1:9" s="93" customFormat="1" ht="12.75" customHeight="1">
      <c r="A2564" s="367">
        <v>2556</v>
      </c>
      <c r="B2564" s="512" t="s">
        <v>4798</v>
      </c>
      <c r="C2564" s="527" t="s">
        <v>5529</v>
      </c>
      <c r="D2564" s="512">
        <v>57001026318</v>
      </c>
      <c r="E2564" s="513" t="s">
        <v>2350</v>
      </c>
      <c r="F2564" s="367" t="s">
        <v>2351</v>
      </c>
      <c r="G2564" s="514">
        <v>100</v>
      </c>
      <c r="H2564" s="514">
        <v>100</v>
      </c>
      <c r="I2564" s="515">
        <v>20</v>
      </c>
    </row>
    <row r="2565" spans="1:9" s="93" customFormat="1" ht="12.75" customHeight="1">
      <c r="A2565" s="367">
        <v>2557</v>
      </c>
      <c r="B2565" s="512" t="s">
        <v>3505</v>
      </c>
      <c r="C2565" s="527" t="s">
        <v>3394</v>
      </c>
      <c r="D2565" s="512">
        <v>57001028373</v>
      </c>
      <c r="E2565" s="513" t="s">
        <v>2350</v>
      </c>
      <c r="F2565" s="367" t="s">
        <v>2351</v>
      </c>
      <c r="G2565" s="514">
        <v>100</v>
      </c>
      <c r="H2565" s="514">
        <v>100</v>
      </c>
      <c r="I2565" s="515">
        <v>20</v>
      </c>
    </row>
    <row r="2566" spans="1:9" s="93" customFormat="1" ht="12.75" customHeight="1">
      <c r="A2566" s="367">
        <v>2558</v>
      </c>
      <c r="B2566" s="512" t="s">
        <v>4970</v>
      </c>
      <c r="C2566" s="527" t="s">
        <v>2534</v>
      </c>
      <c r="D2566" s="512">
        <v>57001001959</v>
      </c>
      <c r="E2566" s="513" t="s">
        <v>2350</v>
      </c>
      <c r="F2566" s="367" t="s">
        <v>2351</v>
      </c>
      <c r="G2566" s="514">
        <v>100</v>
      </c>
      <c r="H2566" s="514">
        <v>100</v>
      </c>
      <c r="I2566" s="515">
        <v>20</v>
      </c>
    </row>
    <row r="2567" spans="1:9" s="93" customFormat="1" ht="12.75" customHeight="1">
      <c r="A2567" s="367">
        <v>2559</v>
      </c>
      <c r="B2567" s="512" t="s">
        <v>851</v>
      </c>
      <c r="C2567" s="527" t="s">
        <v>3881</v>
      </c>
      <c r="D2567" s="512">
        <v>57001018164</v>
      </c>
      <c r="E2567" s="513" t="s">
        <v>2350</v>
      </c>
      <c r="F2567" s="367" t="s">
        <v>2351</v>
      </c>
      <c r="G2567" s="514">
        <v>100</v>
      </c>
      <c r="H2567" s="514">
        <v>100</v>
      </c>
      <c r="I2567" s="515">
        <v>20</v>
      </c>
    </row>
    <row r="2568" spans="1:9" s="93" customFormat="1" ht="12.75" customHeight="1">
      <c r="A2568" s="367">
        <v>2560</v>
      </c>
      <c r="B2568" s="512" t="s">
        <v>2458</v>
      </c>
      <c r="C2568" s="527" t="s">
        <v>2528</v>
      </c>
      <c r="D2568" s="512">
        <v>57001045459</v>
      </c>
      <c r="E2568" s="513" t="s">
        <v>2350</v>
      </c>
      <c r="F2568" s="367" t="s">
        <v>2351</v>
      </c>
      <c r="G2568" s="514">
        <v>100</v>
      </c>
      <c r="H2568" s="514">
        <v>100</v>
      </c>
      <c r="I2568" s="515">
        <v>20</v>
      </c>
    </row>
    <row r="2569" spans="1:9" s="93" customFormat="1" ht="12.75" customHeight="1">
      <c r="A2569" s="367">
        <v>2561</v>
      </c>
      <c r="B2569" s="512" t="s">
        <v>3398</v>
      </c>
      <c r="C2569" s="527" t="s">
        <v>5530</v>
      </c>
      <c r="D2569" s="512">
        <v>57001024511</v>
      </c>
      <c r="E2569" s="513" t="s">
        <v>2350</v>
      </c>
      <c r="F2569" s="367" t="s">
        <v>2351</v>
      </c>
      <c r="G2569" s="514">
        <v>100</v>
      </c>
      <c r="H2569" s="514">
        <v>100</v>
      </c>
      <c r="I2569" s="515">
        <v>20</v>
      </c>
    </row>
    <row r="2570" spans="1:9" s="93" customFormat="1" ht="12.75" customHeight="1">
      <c r="A2570" s="367">
        <v>2562</v>
      </c>
      <c r="B2570" s="512" t="s">
        <v>2458</v>
      </c>
      <c r="C2570" s="527" t="s">
        <v>3394</v>
      </c>
      <c r="D2570" s="512">
        <v>57001001877</v>
      </c>
      <c r="E2570" s="513" t="s">
        <v>2350</v>
      </c>
      <c r="F2570" s="367" t="s">
        <v>2351</v>
      </c>
      <c r="G2570" s="514">
        <v>100</v>
      </c>
      <c r="H2570" s="514">
        <v>100</v>
      </c>
      <c r="I2570" s="515">
        <v>20</v>
      </c>
    </row>
    <row r="2571" spans="1:9" s="93" customFormat="1" ht="12.75" customHeight="1">
      <c r="A2571" s="367">
        <v>2563</v>
      </c>
      <c r="B2571" s="512" t="s">
        <v>849</v>
      </c>
      <c r="C2571" s="527" t="s">
        <v>2625</v>
      </c>
      <c r="D2571" s="512">
        <v>57001035698</v>
      </c>
      <c r="E2571" s="513" t="s">
        <v>2350</v>
      </c>
      <c r="F2571" s="367" t="s">
        <v>2351</v>
      </c>
      <c r="G2571" s="514">
        <v>100</v>
      </c>
      <c r="H2571" s="514">
        <v>100</v>
      </c>
      <c r="I2571" s="515">
        <v>20</v>
      </c>
    </row>
    <row r="2572" spans="1:9" s="93" customFormat="1" ht="12.75" customHeight="1">
      <c r="A2572" s="367">
        <v>2564</v>
      </c>
      <c r="B2572" s="512" t="s">
        <v>4892</v>
      </c>
      <c r="C2572" s="527" t="s">
        <v>5531</v>
      </c>
      <c r="D2572" s="512">
        <v>57001054918</v>
      </c>
      <c r="E2572" s="513" t="s">
        <v>2350</v>
      </c>
      <c r="F2572" s="367" t="s">
        <v>2351</v>
      </c>
      <c r="G2572" s="514">
        <v>100</v>
      </c>
      <c r="H2572" s="514">
        <v>100</v>
      </c>
      <c r="I2572" s="515">
        <v>20</v>
      </c>
    </row>
    <row r="2573" spans="1:9" s="93" customFormat="1" ht="12.75" customHeight="1">
      <c r="A2573" s="367">
        <v>2565</v>
      </c>
      <c r="B2573" s="512" t="s">
        <v>5532</v>
      </c>
      <c r="C2573" s="527" t="s">
        <v>5533</v>
      </c>
      <c r="D2573" s="512">
        <v>57001030727</v>
      </c>
      <c r="E2573" s="513" t="s">
        <v>2350</v>
      </c>
      <c r="F2573" s="367" t="s">
        <v>2351</v>
      </c>
      <c r="G2573" s="514">
        <v>100</v>
      </c>
      <c r="H2573" s="514">
        <v>100</v>
      </c>
      <c r="I2573" s="515">
        <v>20</v>
      </c>
    </row>
    <row r="2574" spans="1:9" s="93" customFormat="1" ht="12.75" customHeight="1">
      <c r="A2574" s="367">
        <v>2566</v>
      </c>
      <c r="B2574" s="512" t="s">
        <v>2604</v>
      </c>
      <c r="C2574" s="527" t="s">
        <v>3060</v>
      </c>
      <c r="D2574" s="512">
        <v>57001048886</v>
      </c>
      <c r="E2574" s="513" t="s">
        <v>2350</v>
      </c>
      <c r="F2574" s="367" t="s">
        <v>2351</v>
      </c>
      <c r="G2574" s="514">
        <v>100</v>
      </c>
      <c r="H2574" s="514">
        <v>100</v>
      </c>
      <c r="I2574" s="515">
        <v>20</v>
      </c>
    </row>
    <row r="2575" spans="1:9" s="93" customFormat="1" ht="12.75" customHeight="1">
      <c r="A2575" s="367">
        <v>2567</v>
      </c>
      <c r="B2575" s="512" t="s">
        <v>4304</v>
      </c>
      <c r="C2575" s="527" t="s">
        <v>2397</v>
      </c>
      <c r="D2575" s="379">
        <v>29001034399</v>
      </c>
      <c r="E2575" s="513" t="s">
        <v>2350</v>
      </c>
      <c r="F2575" s="367" t="s">
        <v>2351</v>
      </c>
      <c r="G2575" s="514">
        <v>100</v>
      </c>
      <c r="H2575" s="514">
        <v>100</v>
      </c>
      <c r="I2575" s="515">
        <v>20</v>
      </c>
    </row>
    <row r="2576" spans="1:9" s="93" customFormat="1" ht="12.75" customHeight="1">
      <c r="A2576" s="367">
        <v>2568</v>
      </c>
      <c r="B2576" s="512" t="s">
        <v>2734</v>
      </c>
      <c r="C2576" s="527" t="s">
        <v>4670</v>
      </c>
      <c r="D2576" s="379">
        <v>29001003982</v>
      </c>
      <c r="E2576" s="513" t="s">
        <v>2350</v>
      </c>
      <c r="F2576" s="367" t="s">
        <v>2351</v>
      </c>
      <c r="G2576" s="514">
        <v>100</v>
      </c>
      <c r="H2576" s="514">
        <v>100</v>
      </c>
      <c r="I2576" s="515">
        <v>20</v>
      </c>
    </row>
    <row r="2577" spans="1:9" s="93" customFormat="1" ht="12.75" customHeight="1">
      <c r="A2577" s="367">
        <v>2569</v>
      </c>
      <c r="B2577" s="512" t="s">
        <v>843</v>
      </c>
      <c r="C2577" s="527" t="s">
        <v>5534</v>
      </c>
      <c r="D2577" s="379">
        <v>29001029515</v>
      </c>
      <c r="E2577" s="513" t="s">
        <v>2350</v>
      </c>
      <c r="F2577" s="367" t="s">
        <v>2351</v>
      </c>
      <c r="G2577" s="514">
        <v>100</v>
      </c>
      <c r="H2577" s="514">
        <v>100</v>
      </c>
      <c r="I2577" s="515">
        <v>20</v>
      </c>
    </row>
    <row r="2578" spans="1:9" s="93" customFormat="1" ht="12.75" customHeight="1">
      <c r="A2578" s="367">
        <v>2570</v>
      </c>
      <c r="B2578" s="512" t="s">
        <v>5535</v>
      </c>
      <c r="C2578" s="527" t="s">
        <v>5536</v>
      </c>
      <c r="D2578" s="379">
        <v>29001027112</v>
      </c>
      <c r="E2578" s="513" t="s">
        <v>2350</v>
      </c>
      <c r="F2578" s="367" t="s">
        <v>2351</v>
      </c>
      <c r="G2578" s="514">
        <v>100</v>
      </c>
      <c r="H2578" s="514">
        <v>100</v>
      </c>
      <c r="I2578" s="515">
        <v>20</v>
      </c>
    </row>
    <row r="2579" spans="1:9" s="93" customFormat="1" ht="12.75" customHeight="1">
      <c r="A2579" s="367">
        <v>2571</v>
      </c>
      <c r="B2579" s="512" t="s">
        <v>3020</v>
      </c>
      <c r="C2579" s="527" t="s">
        <v>5537</v>
      </c>
      <c r="D2579" s="379">
        <v>29001024887</v>
      </c>
      <c r="E2579" s="513" t="s">
        <v>2350</v>
      </c>
      <c r="F2579" s="367" t="s">
        <v>2351</v>
      </c>
      <c r="G2579" s="514">
        <v>100</v>
      </c>
      <c r="H2579" s="514">
        <v>100</v>
      </c>
      <c r="I2579" s="515">
        <v>20</v>
      </c>
    </row>
    <row r="2580" spans="1:9" s="93" customFormat="1" ht="12.75" customHeight="1">
      <c r="A2580" s="367">
        <v>2572</v>
      </c>
      <c r="B2580" s="512" t="s">
        <v>513</v>
      </c>
      <c r="C2580" s="527" t="s">
        <v>3479</v>
      </c>
      <c r="D2580" s="517" t="s">
        <v>5538</v>
      </c>
      <c r="E2580" s="513" t="s">
        <v>2350</v>
      </c>
      <c r="F2580" s="367" t="s">
        <v>2351</v>
      </c>
      <c r="G2580" s="514">
        <v>100</v>
      </c>
      <c r="H2580" s="514">
        <v>100</v>
      </c>
      <c r="I2580" s="515">
        <v>20</v>
      </c>
    </row>
    <row r="2581" spans="1:9" s="93" customFormat="1" ht="12.75" customHeight="1">
      <c r="A2581" s="367">
        <v>2573</v>
      </c>
      <c r="B2581" s="512" t="s">
        <v>2455</v>
      </c>
      <c r="C2581" s="527" t="s">
        <v>5539</v>
      </c>
      <c r="D2581" s="379">
        <v>29001023131</v>
      </c>
      <c r="E2581" s="513" t="s">
        <v>2350</v>
      </c>
      <c r="F2581" s="367" t="s">
        <v>2351</v>
      </c>
      <c r="G2581" s="514">
        <v>100</v>
      </c>
      <c r="H2581" s="514">
        <v>100</v>
      </c>
      <c r="I2581" s="515">
        <v>20</v>
      </c>
    </row>
    <row r="2582" spans="1:9" s="93" customFormat="1" ht="12.75" customHeight="1">
      <c r="A2582" s="367">
        <v>2574</v>
      </c>
      <c r="B2582" s="512" t="s">
        <v>2392</v>
      </c>
      <c r="C2582" s="527" t="s">
        <v>5540</v>
      </c>
      <c r="D2582" s="379">
        <v>29001017274</v>
      </c>
      <c r="E2582" s="513" t="s">
        <v>2350</v>
      </c>
      <c r="F2582" s="367" t="s">
        <v>2351</v>
      </c>
      <c r="G2582" s="514">
        <v>100</v>
      </c>
      <c r="H2582" s="514">
        <v>100</v>
      </c>
      <c r="I2582" s="515">
        <v>20</v>
      </c>
    </row>
    <row r="2583" spans="1:9" s="93" customFormat="1" ht="12.75" customHeight="1">
      <c r="A2583" s="367">
        <v>2575</v>
      </c>
      <c r="B2583" s="512" t="s">
        <v>2712</v>
      </c>
      <c r="C2583" s="527" t="s">
        <v>5541</v>
      </c>
      <c r="D2583" s="379">
        <v>29001034309</v>
      </c>
      <c r="E2583" s="513" t="s">
        <v>2350</v>
      </c>
      <c r="F2583" s="367" t="s">
        <v>2351</v>
      </c>
      <c r="G2583" s="514">
        <v>100</v>
      </c>
      <c r="H2583" s="514">
        <v>100</v>
      </c>
      <c r="I2583" s="515">
        <v>20</v>
      </c>
    </row>
    <row r="2584" spans="1:9" s="93" customFormat="1" ht="12.75" customHeight="1">
      <c r="A2584" s="367">
        <v>2576</v>
      </c>
      <c r="B2584" s="512" t="s">
        <v>4450</v>
      </c>
      <c r="C2584" s="527" t="s">
        <v>4011</v>
      </c>
      <c r="D2584" s="379">
        <v>29001018594</v>
      </c>
      <c r="E2584" s="513" t="s">
        <v>2350</v>
      </c>
      <c r="F2584" s="367" t="s">
        <v>2351</v>
      </c>
      <c r="G2584" s="514">
        <v>100</v>
      </c>
      <c r="H2584" s="514">
        <v>100</v>
      </c>
      <c r="I2584" s="515">
        <v>20</v>
      </c>
    </row>
    <row r="2585" spans="1:9" s="93" customFormat="1" ht="12.75" customHeight="1">
      <c r="A2585" s="367">
        <v>2577</v>
      </c>
      <c r="B2585" s="512" t="s">
        <v>2647</v>
      </c>
      <c r="C2585" s="527" t="s">
        <v>2397</v>
      </c>
      <c r="D2585" s="379">
        <v>29650000212</v>
      </c>
      <c r="E2585" s="513" t="s">
        <v>2350</v>
      </c>
      <c r="F2585" s="367" t="s">
        <v>2351</v>
      </c>
      <c r="G2585" s="514">
        <v>100</v>
      </c>
      <c r="H2585" s="514">
        <v>100</v>
      </c>
      <c r="I2585" s="515">
        <v>20</v>
      </c>
    </row>
    <row r="2586" spans="1:9" s="93" customFormat="1" ht="12.75" customHeight="1">
      <c r="A2586" s="367">
        <v>2578</v>
      </c>
      <c r="B2586" s="512" t="s">
        <v>3315</v>
      </c>
      <c r="C2586" s="527" t="s">
        <v>3712</v>
      </c>
      <c r="D2586" s="379">
        <v>29001006040</v>
      </c>
      <c r="E2586" s="513" t="s">
        <v>2350</v>
      </c>
      <c r="F2586" s="367" t="s">
        <v>2351</v>
      </c>
      <c r="G2586" s="514">
        <v>100</v>
      </c>
      <c r="H2586" s="514">
        <v>100</v>
      </c>
      <c r="I2586" s="515">
        <v>20</v>
      </c>
    </row>
    <row r="2587" spans="1:9" s="93" customFormat="1" ht="12.75" customHeight="1">
      <c r="A2587" s="367">
        <v>2579</v>
      </c>
      <c r="B2587" s="512" t="s">
        <v>5542</v>
      </c>
      <c r="C2587" s="527" t="s">
        <v>2510</v>
      </c>
      <c r="D2587" s="379">
        <v>29001028190</v>
      </c>
      <c r="E2587" s="513" t="s">
        <v>2350</v>
      </c>
      <c r="F2587" s="367" t="s">
        <v>2351</v>
      </c>
      <c r="G2587" s="514">
        <v>100</v>
      </c>
      <c r="H2587" s="514">
        <v>100</v>
      </c>
      <c r="I2587" s="515">
        <v>20</v>
      </c>
    </row>
    <row r="2588" spans="1:9" s="93" customFormat="1" ht="12.75" customHeight="1">
      <c r="A2588" s="367">
        <v>2580</v>
      </c>
      <c r="B2588" s="512" t="s">
        <v>2618</v>
      </c>
      <c r="C2588" s="527" t="s">
        <v>5543</v>
      </c>
      <c r="D2588" s="379">
        <v>29001026466</v>
      </c>
      <c r="E2588" s="513" t="s">
        <v>2350</v>
      </c>
      <c r="F2588" s="367" t="s">
        <v>2351</v>
      </c>
      <c r="G2588" s="514">
        <v>100</v>
      </c>
      <c r="H2588" s="514">
        <v>100</v>
      </c>
      <c r="I2588" s="515">
        <v>20</v>
      </c>
    </row>
    <row r="2589" spans="1:9" s="93" customFormat="1" ht="12.75" customHeight="1">
      <c r="A2589" s="367">
        <v>2581</v>
      </c>
      <c r="B2589" s="512" t="s">
        <v>3932</v>
      </c>
      <c r="C2589" s="527" t="s">
        <v>4425</v>
      </c>
      <c r="D2589" s="379">
        <v>29001019604</v>
      </c>
      <c r="E2589" s="513" t="s">
        <v>2350</v>
      </c>
      <c r="F2589" s="367" t="s">
        <v>2351</v>
      </c>
      <c r="G2589" s="514">
        <v>100</v>
      </c>
      <c r="H2589" s="514">
        <v>100</v>
      </c>
      <c r="I2589" s="515">
        <v>20</v>
      </c>
    </row>
    <row r="2590" spans="1:9" s="93" customFormat="1" ht="12.75" customHeight="1">
      <c r="A2590" s="367">
        <v>2582</v>
      </c>
      <c r="B2590" s="512" t="s">
        <v>3012</v>
      </c>
      <c r="C2590" s="527" t="s">
        <v>5544</v>
      </c>
      <c r="D2590" s="379">
        <v>29001034723</v>
      </c>
      <c r="E2590" s="513" t="s">
        <v>2350</v>
      </c>
      <c r="F2590" s="367" t="s">
        <v>2351</v>
      </c>
      <c r="G2590" s="514">
        <v>100</v>
      </c>
      <c r="H2590" s="514">
        <v>100</v>
      </c>
      <c r="I2590" s="515">
        <v>20</v>
      </c>
    </row>
    <row r="2591" spans="1:9" s="93" customFormat="1" ht="12.75" customHeight="1">
      <c r="A2591" s="367">
        <v>2583</v>
      </c>
      <c r="B2591" s="512" t="s">
        <v>5545</v>
      </c>
      <c r="C2591" s="527" t="s">
        <v>5546</v>
      </c>
      <c r="D2591" s="379">
        <v>29001033355</v>
      </c>
      <c r="E2591" s="513" t="s">
        <v>2350</v>
      </c>
      <c r="F2591" s="367" t="s">
        <v>2351</v>
      </c>
      <c r="G2591" s="514">
        <v>100</v>
      </c>
      <c r="H2591" s="514">
        <v>100</v>
      </c>
      <c r="I2591" s="515">
        <v>20</v>
      </c>
    </row>
    <row r="2592" spans="1:9" s="93" customFormat="1" ht="12.75" customHeight="1">
      <c r="A2592" s="367">
        <v>2584</v>
      </c>
      <c r="B2592" s="512" t="s">
        <v>3308</v>
      </c>
      <c r="C2592" s="527" t="s">
        <v>5547</v>
      </c>
      <c r="D2592" s="516" t="s">
        <v>5548</v>
      </c>
      <c r="E2592" s="513" t="s">
        <v>2350</v>
      </c>
      <c r="F2592" s="367" t="s">
        <v>2351</v>
      </c>
      <c r="G2592" s="514">
        <v>100</v>
      </c>
      <c r="H2592" s="514">
        <v>100</v>
      </c>
      <c r="I2592" s="515">
        <v>20</v>
      </c>
    </row>
    <row r="2593" spans="1:9" s="93" customFormat="1" ht="12.75" customHeight="1">
      <c r="A2593" s="367">
        <v>2585</v>
      </c>
      <c r="B2593" s="512" t="s">
        <v>4632</v>
      </c>
      <c r="C2593" s="527" t="s">
        <v>4977</v>
      </c>
      <c r="D2593" s="516" t="s">
        <v>5549</v>
      </c>
      <c r="E2593" s="513" t="s">
        <v>2350</v>
      </c>
      <c r="F2593" s="367" t="s">
        <v>2351</v>
      </c>
      <c r="G2593" s="514">
        <v>100</v>
      </c>
      <c r="H2593" s="514">
        <v>100</v>
      </c>
      <c r="I2593" s="515">
        <v>20</v>
      </c>
    </row>
    <row r="2594" spans="1:9" s="93" customFormat="1" ht="12.75" customHeight="1">
      <c r="A2594" s="367">
        <v>2586</v>
      </c>
      <c r="B2594" s="512" t="s">
        <v>5462</v>
      </c>
      <c r="C2594" s="527" t="s">
        <v>4287</v>
      </c>
      <c r="D2594" s="516" t="s">
        <v>5550</v>
      </c>
      <c r="E2594" s="513" t="s">
        <v>2350</v>
      </c>
      <c r="F2594" s="367" t="s">
        <v>2351</v>
      </c>
      <c r="G2594" s="514">
        <v>100</v>
      </c>
      <c r="H2594" s="514">
        <v>100</v>
      </c>
      <c r="I2594" s="515">
        <v>20</v>
      </c>
    </row>
    <row r="2595" spans="1:9" s="93" customFormat="1" ht="12.75" customHeight="1">
      <c r="A2595" s="367">
        <v>2587</v>
      </c>
      <c r="B2595" s="512" t="s">
        <v>2791</v>
      </c>
      <c r="C2595" s="527" t="s">
        <v>2605</v>
      </c>
      <c r="D2595" s="516" t="s">
        <v>5551</v>
      </c>
      <c r="E2595" s="513" t="s">
        <v>2350</v>
      </c>
      <c r="F2595" s="367" t="s">
        <v>2351</v>
      </c>
      <c r="G2595" s="514">
        <v>100</v>
      </c>
      <c r="H2595" s="514">
        <v>100</v>
      </c>
      <c r="I2595" s="515">
        <v>20</v>
      </c>
    </row>
    <row r="2596" spans="1:9" s="93" customFormat="1" ht="12.75" customHeight="1">
      <c r="A2596" s="367">
        <v>2588</v>
      </c>
      <c r="B2596" s="512" t="s">
        <v>3020</v>
      </c>
      <c r="C2596" s="527" t="s">
        <v>2605</v>
      </c>
      <c r="D2596" s="516" t="s">
        <v>5552</v>
      </c>
      <c r="E2596" s="513" t="s">
        <v>2350</v>
      </c>
      <c r="F2596" s="367" t="s">
        <v>2351</v>
      </c>
      <c r="G2596" s="514">
        <v>100</v>
      </c>
      <c r="H2596" s="514">
        <v>100</v>
      </c>
      <c r="I2596" s="515">
        <v>20</v>
      </c>
    </row>
    <row r="2597" spans="1:9" s="93" customFormat="1" ht="12.75" customHeight="1">
      <c r="A2597" s="367">
        <v>2589</v>
      </c>
      <c r="B2597" s="512" t="s">
        <v>2490</v>
      </c>
      <c r="C2597" s="527" t="s">
        <v>5553</v>
      </c>
      <c r="D2597" s="525" t="s">
        <v>5554</v>
      </c>
      <c r="E2597" s="513" t="s">
        <v>2350</v>
      </c>
      <c r="F2597" s="367" t="s">
        <v>2351</v>
      </c>
      <c r="G2597" s="514">
        <v>100</v>
      </c>
      <c r="H2597" s="514">
        <v>100</v>
      </c>
      <c r="I2597" s="515">
        <v>20</v>
      </c>
    </row>
    <row r="2598" spans="1:9" s="93" customFormat="1" ht="12.75" customHeight="1">
      <c r="A2598" s="367">
        <v>2590</v>
      </c>
      <c r="B2598" s="512" t="s">
        <v>5086</v>
      </c>
      <c r="C2598" s="527" t="s">
        <v>3688</v>
      </c>
      <c r="D2598" s="525" t="s">
        <v>5555</v>
      </c>
      <c r="E2598" s="513" t="s">
        <v>2350</v>
      </c>
      <c r="F2598" s="367" t="s">
        <v>2351</v>
      </c>
      <c r="G2598" s="514">
        <v>100</v>
      </c>
      <c r="H2598" s="514">
        <v>100</v>
      </c>
      <c r="I2598" s="515">
        <v>20</v>
      </c>
    </row>
    <row r="2599" spans="1:9" s="93" customFormat="1" ht="12.75" customHeight="1">
      <c r="A2599" s="367">
        <v>2591</v>
      </c>
      <c r="B2599" s="512" t="s">
        <v>5556</v>
      </c>
      <c r="C2599" s="527" t="s">
        <v>3267</v>
      </c>
      <c r="D2599" s="525" t="s">
        <v>5557</v>
      </c>
      <c r="E2599" s="513" t="s">
        <v>2350</v>
      </c>
      <c r="F2599" s="367" t="s">
        <v>2351</v>
      </c>
      <c r="G2599" s="514">
        <v>100</v>
      </c>
      <c r="H2599" s="514">
        <v>100</v>
      </c>
      <c r="I2599" s="515">
        <v>20</v>
      </c>
    </row>
    <row r="2600" spans="1:9" s="93" customFormat="1" ht="12.75" customHeight="1">
      <c r="A2600" s="367">
        <v>2592</v>
      </c>
      <c r="B2600" s="512" t="s">
        <v>5558</v>
      </c>
      <c r="C2600" s="527" t="s">
        <v>4039</v>
      </c>
      <c r="D2600" s="525" t="s">
        <v>5559</v>
      </c>
      <c r="E2600" s="513" t="s">
        <v>2350</v>
      </c>
      <c r="F2600" s="367" t="s">
        <v>2351</v>
      </c>
      <c r="G2600" s="514">
        <v>50</v>
      </c>
      <c r="H2600" s="514">
        <v>50</v>
      </c>
      <c r="I2600" s="515">
        <v>10</v>
      </c>
    </row>
    <row r="2601" spans="1:9" s="93" customFormat="1" ht="12.75" customHeight="1">
      <c r="A2601" s="367">
        <v>2593</v>
      </c>
      <c r="B2601" s="512" t="s">
        <v>602</v>
      </c>
      <c r="C2601" s="527" t="s">
        <v>5560</v>
      </c>
      <c r="D2601" s="525" t="s">
        <v>5561</v>
      </c>
      <c r="E2601" s="513" t="s">
        <v>2350</v>
      </c>
      <c r="F2601" s="367" t="s">
        <v>2351</v>
      </c>
      <c r="G2601" s="514">
        <v>100</v>
      </c>
      <c r="H2601" s="514">
        <v>100</v>
      </c>
      <c r="I2601" s="515">
        <v>20</v>
      </c>
    </row>
    <row r="2602" spans="1:9" s="93" customFormat="1" ht="12.75" customHeight="1">
      <c r="A2602" s="367">
        <v>2594</v>
      </c>
      <c r="B2602" s="512" t="s">
        <v>2791</v>
      </c>
      <c r="C2602" s="527" t="s">
        <v>5562</v>
      </c>
      <c r="D2602" s="525" t="s">
        <v>5563</v>
      </c>
      <c r="E2602" s="513" t="s">
        <v>2350</v>
      </c>
      <c r="F2602" s="367" t="s">
        <v>2351</v>
      </c>
      <c r="G2602" s="514">
        <v>100</v>
      </c>
      <c r="H2602" s="514">
        <v>100</v>
      </c>
      <c r="I2602" s="515">
        <v>20</v>
      </c>
    </row>
    <row r="2603" spans="1:9" s="93" customFormat="1" ht="12.75" customHeight="1">
      <c r="A2603" s="367">
        <v>2595</v>
      </c>
      <c r="B2603" s="512" t="s">
        <v>671</v>
      </c>
      <c r="C2603" s="527" t="s">
        <v>5564</v>
      </c>
      <c r="D2603" s="525" t="s">
        <v>5565</v>
      </c>
      <c r="E2603" s="513" t="s">
        <v>2350</v>
      </c>
      <c r="F2603" s="367" t="s">
        <v>2351</v>
      </c>
      <c r="G2603" s="514">
        <v>100</v>
      </c>
      <c r="H2603" s="514">
        <v>100</v>
      </c>
      <c r="I2603" s="515">
        <v>20</v>
      </c>
    </row>
    <row r="2604" spans="1:9" s="93" customFormat="1" ht="12.75" customHeight="1">
      <c r="A2604" s="367">
        <v>2596</v>
      </c>
      <c r="B2604" s="512" t="s">
        <v>2355</v>
      </c>
      <c r="C2604" s="527" t="s">
        <v>5566</v>
      </c>
      <c r="D2604" s="525" t="s">
        <v>5567</v>
      </c>
      <c r="E2604" s="513" t="s">
        <v>2350</v>
      </c>
      <c r="F2604" s="367" t="s">
        <v>2351</v>
      </c>
      <c r="G2604" s="514">
        <v>100</v>
      </c>
      <c r="H2604" s="514">
        <v>100</v>
      </c>
      <c r="I2604" s="515">
        <v>20</v>
      </c>
    </row>
    <row r="2605" spans="1:9" s="93" customFormat="1" ht="12.75" customHeight="1">
      <c r="A2605" s="367">
        <v>2597</v>
      </c>
      <c r="B2605" s="512" t="s">
        <v>884</v>
      </c>
      <c r="C2605" s="527" t="s">
        <v>5568</v>
      </c>
      <c r="D2605" s="516" t="s">
        <v>5569</v>
      </c>
      <c r="E2605" s="513" t="s">
        <v>2350</v>
      </c>
      <c r="F2605" s="367" t="s">
        <v>2351</v>
      </c>
      <c r="G2605" s="514">
        <v>100</v>
      </c>
      <c r="H2605" s="514">
        <v>100</v>
      </c>
      <c r="I2605" s="515">
        <v>20</v>
      </c>
    </row>
    <row r="2606" spans="1:9" s="93" customFormat="1" ht="12.75" customHeight="1">
      <c r="A2606" s="367">
        <v>2598</v>
      </c>
      <c r="B2606" s="512" t="s">
        <v>5247</v>
      </c>
      <c r="C2606" s="527" t="s">
        <v>5570</v>
      </c>
      <c r="D2606" s="516" t="s">
        <v>5571</v>
      </c>
      <c r="E2606" s="513" t="s">
        <v>2350</v>
      </c>
      <c r="F2606" s="367" t="s">
        <v>2351</v>
      </c>
      <c r="G2606" s="514">
        <v>100</v>
      </c>
      <c r="H2606" s="514">
        <v>100</v>
      </c>
      <c r="I2606" s="515">
        <v>20</v>
      </c>
    </row>
    <row r="2607" spans="1:9" s="93" customFormat="1" ht="12.75" customHeight="1">
      <c r="A2607" s="367">
        <v>2599</v>
      </c>
      <c r="B2607" s="512" t="s">
        <v>3113</v>
      </c>
      <c r="C2607" s="527" t="s">
        <v>5572</v>
      </c>
      <c r="D2607" s="516" t="s">
        <v>5573</v>
      </c>
      <c r="E2607" s="513" t="s">
        <v>2350</v>
      </c>
      <c r="F2607" s="367" t="s">
        <v>2351</v>
      </c>
      <c r="G2607" s="514">
        <v>100</v>
      </c>
      <c r="H2607" s="514">
        <v>100</v>
      </c>
      <c r="I2607" s="515">
        <v>20</v>
      </c>
    </row>
    <row r="2608" spans="1:9" s="93" customFormat="1" ht="12.75" customHeight="1">
      <c r="A2608" s="367">
        <v>2600</v>
      </c>
      <c r="B2608" s="512" t="s">
        <v>2692</v>
      </c>
      <c r="C2608" s="527" t="s">
        <v>5574</v>
      </c>
      <c r="D2608" s="516" t="s">
        <v>5575</v>
      </c>
      <c r="E2608" s="513" t="s">
        <v>2350</v>
      </c>
      <c r="F2608" s="367" t="s">
        <v>2351</v>
      </c>
      <c r="G2608" s="514">
        <v>100</v>
      </c>
      <c r="H2608" s="514">
        <v>100</v>
      </c>
      <c r="I2608" s="515">
        <v>20</v>
      </c>
    </row>
    <row r="2609" spans="1:9" s="93" customFormat="1" ht="12.75" customHeight="1">
      <c r="A2609" s="367">
        <v>2601</v>
      </c>
      <c r="B2609" s="512" t="s">
        <v>5576</v>
      </c>
      <c r="C2609" s="527" t="s">
        <v>3406</v>
      </c>
      <c r="D2609" s="516" t="s">
        <v>5577</v>
      </c>
      <c r="E2609" s="513" t="s">
        <v>2350</v>
      </c>
      <c r="F2609" s="367" t="s">
        <v>2351</v>
      </c>
      <c r="G2609" s="514">
        <v>100</v>
      </c>
      <c r="H2609" s="514">
        <v>100</v>
      </c>
      <c r="I2609" s="515">
        <v>20</v>
      </c>
    </row>
    <row r="2610" spans="1:9" s="93" customFormat="1" ht="12.75" customHeight="1">
      <c r="A2610" s="367">
        <v>2602</v>
      </c>
      <c r="B2610" s="512" t="s">
        <v>3505</v>
      </c>
      <c r="C2610" s="527" t="s">
        <v>5578</v>
      </c>
      <c r="D2610" s="516" t="s">
        <v>5579</v>
      </c>
      <c r="E2610" s="513" t="s">
        <v>2350</v>
      </c>
      <c r="F2610" s="367" t="s">
        <v>2351</v>
      </c>
      <c r="G2610" s="514">
        <v>100</v>
      </c>
      <c r="H2610" s="514">
        <v>100</v>
      </c>
      <c r="I2610" s="515">
        <v>20</v>
      </c>
    </row>
    <row r="2611" spans="1:9" s="93" customFormat="1" ht="12.75" customHeight="1">
      <c r="A2611" s="367">
        <v>2603</v>
      </c>
      <c r="B2611" s="512" t="s">
        <v>4422</v>
      </c>
      <c r="C2611" s="527" t="s">
        <v>5349</v>
      </c>
      <c r="D2611" s="516" t="s">
        <v>5580</v>
      </c>
      <c r="E2611" s="513" t="s">
        <v>2350</v>
      </c>
      <c r="F2611" s="367" t="s">
        <v>2351</v>
      </c>
      <c r="G2611" s="514">
        <v>100</v>
      </c>
      <c r="H2611" s="514">
        <v>100</v>
      </c>
      <c r="I2611" s="515">
        <v>20</v>
      </c>
    </row>
    <row r="2612" spans="1:9" s="93" customFormat="1" ht="12.75" customHeight="1">
      <c r="A2612" s="367">
        <v>2604</v>
      </c>
      <c r="B2612" s="512" t="s">
        <v>2714</v>
      </c>
      <c r="C2612" s="527" t="s">
        <v>5581</v>
      </c>
      <c r="D2612" s="516" t="s">
        <v>5582</v>
      </c>
      <c r="E2612" s="513" t="s">
        <v>2350</v>
      </c>
      <c r="F2612" s="367" t="s">
        <v>2351</v>
      </c>
      <c r="G2612" s="514">
        <v>100</v>
      </c>
      <c r="H2612" s="514">
        <v>100</v>
      </c>
      <c r="I2612" s="515">
        <v>20</v>
      </c>
    </row>
    <row r="2613" spans="1:9" s="93" customFormat="1" ht="12.75" customHeight="1">
      <c r="A2613" s="367">
        <v>2605</v>
      </c>
      <c r="B2613" s="512" t="s">
        <v>3298</v>
      </c>
      <c r="C2613" s="527" t="s">
        <v>5583</v>
      </c>
      <c r="D2613" s="516" t="s">
        <v>5584</v>
      </c>
      <c r="E2613" s="513" t="s">
        <v>2350</v>
      </c>
      <c r="F2613" s="367" t="s">
        <v>2351</v>
      </c>
      <c r="G2613" s="514">
        <v>100</v>
      </c>
      <c r="H2613" s="514">
        <v>100</v>
      </c>
      <c r="I2613" s="515">
        <v>20</v>
      </c>
    </row>
    <row r="2614" spans="1:9" s="93" customFormat="1" ht="12.75" customHeight="1">
      <c r="A2614" s="367">
        <v>2606</v>
      </c>
      <c r="B2614" s="512" t="s">
        <v>4760</v>
      </c>
      <c r="C2614" s="527" t="s">
        <v>5585</v>
      </c>
      <c r="D2614" s="516" t="s">
        <v>5586</v>
      </c>
      <c r="E2614" s="513" t="s">
        <v>2350</v>
      </c>
      <c r="F2614" s="367" t="s">
        <v>2351</v>
      </c>
      <c r="G2614" s="514">
        <v>100</v>
      </c>
      <c r="H2614" s="514">
        <v>100</v>
      </c>
      <c r="I2614" s="515">
        <v>20</v>
      </c>
    </row>
    <row r="2615" spans="1:9" s="93" customFormat="1" ht="12.75" customHeight="1">
      <c r="A2615" s="367">
        <v>2607</v>
      </c>
      <c r="B2615" s="512" t="s">
        <v>5587</v>
      </c>
      <c r="C2615" s="527" t="s">
        <v>5588</v>
      </c>
      <c r="D2615" s="516" t="s">
        <v>5589</v>
      </c>
      <c r="E2615" s="513" t="s">
        <v>2350</v>
      </c>
      <c r="F2615" s="367" t="s">
        <v>2351</v>
      </c>
      <c r="G2615" s="514">
        <v>100</v>
      </c>
      <c r="H2615" s="514">
        <v>100</v>
      </c>
      <c r="I2615" s="515">
        <v>20</v>
      </c>
    </row>
    <row r="2616" spans="1:9" s="93" customFormat="1" ht="12.75" customHeight="1">
      <c r="A2616" s="367">
        <v>2608</v>
      </c>
      <c r="B2616" s="512" t="s">
        <v>3113</v>
      </c>
      <c r="C2616" s="527" t="s">
        <v>5590</v>
      </c>
      <c r="D2616" s="516" t="s">
        <v>5591</v>
      </c>
      <c r="E2616" s="513" t="s">
        <v>2350</v>
      </c>
      <c r="F2616" s="367" t="s">
        <v>2351</v>
      </c>
      <c r="G2616" s="514">
        <v>100</v>
      </c>
      <c r="H2616" s="514">
        <v>100</v>
      </c>
      <c r="I2616" s="515">
        <v>20</v>
      </c>
    </row>
    <row r="2617" spans="1:9" s="93" customFormat="1" ht="12.75" customHeight="1">
      <c r="A2617" s="367">
        <v>2609</v>
      </c>
      <c r="B2617" s="512" t="s">
        <v>843</v>
      </c>
      <c r="C2617" s="527" t="s">
        <v>5592</v>
      </c>
      <c r="D2617" s="516" t="s">
        <v>5593</v>
      </c>
      <c r="E2617" s="513" t="s">
        <v>2350</v>
      </c>
      <c r="F2617" s="367" t="s">
        <v>2351</v>
      </c>
      <c r="G2617" s="514">
        <v>150</v>
      </c>
      <c r="H2617" s="514">
        <v>150</v>
      </c>
      <c r="I2617" s="515">
        <v>30</v>
      </c>
    </row>
    <row r="2618" spans="1:9" s="93" customFormat="1" ht="12.75" customHeight="1">
      <c r="A2618" s="367">
        <v>2610</v>
      </c>
      <c r="B2618" s="512" t="s">
        <v>5042</v>
      </c>
      <c r="C2618" s="527" t="s">
        <v>4136</v>
      </c>
      <c r="D2618" s="517" t="s">
        <v>5594</v>
      </c>
      <c r="E2618" s="513" t="s">
        <v>2350</v>
      </c>
      <c r="F2618" s="367" t="s">
        <v>2351</v>
      </c>
      <c r="G2618" s="514">
        <v>100</v>
      </c>
      <c r="H2618" s="514">
        <v>100</v>
      </c>
      <c r="I2618" s="515">
        <v>20</v>
      </c>
    </row>
    <row r="2619" spans="1:9" s="93" customFormat="1" ht="12.75" customHeight="1">
      <c r="A2619" s="367">
        <v>2611</v>
      </c>
      <c r="B2619" s="512" t="s">
        <v>594</v>
      </c>
      <c r="C2619" s="527" t="s">
        <v>4271</v>
      </c>
      <c r="D2619" s="517" t="s">
        <v>5595</v>
      </c>
      <c r="E2619" s="513" t="s">
        <v>2350</v>
      </c>
      <c r="F2619" s="367" t="s">
        <v>2351</v>
      </c>
      <c r="G2619" s="514">
        <v>100</v>
      </c>
      <c r="H2619" s="514">
        <v>100</v>
      </c>
      <c r="I2619" s="515">
        <v>20</v>
      </c>
    </row>
    <row r="2620" spans="1:9" s="93" customFormat="1" ht="12.75" customHeight="1">
      <c r="A2620" s="367">
        <v>2612</v>
      </c>
      <c r="B2620" s="512" t="s">
        <v>837</v>
      </c>
      <c r="C2620" s="527" t="s">
        <v>5596</v>
      </c>
      <c r="D2620" s="517" t="s">
        <v>5597</v>
      </c>
      <c r="E2620" s="513" t="s">
        <v>2350</v>
      </c>
      <c r="F2620" s="367" t="s">
        <v>2351</v>
      </c>
      <c r="G2620" s="514">
        <v>100</v>
      </c>
      <c r="H2620" s="514">
        <v>100</v>
      </c>
      <c r="I2620" s="515">
        <v>20</v>
      </c>
    </row>
    <row r="2621" spans="1:9" s="93" customFormat="1" ht="12.75" customHeight="1">
      <c r="A2621" s="367">
        <v>2613</v>
      </c>
      <c r="B2621" s="512" t="s">
        <v>3057</v>
      </c>
      <c r="C2621" s="527" t="s">
        <v>5598</v>
      </c>
      <c r="D2621" s="517" t="s">
        <v>5599</v>
      </c>
      <c r="E2621" s="513" t="s">
        <v>2350</v>
      </c>
      <c r="F2621" s="367" t="s">
        <v>2351</v>
      </c>
      <c r="G2621" s="514">
        <v>100</v>
      </c>
      <c r="H2621" s="514">
        <v>100</v>
      </c>
      <c r="I2621" s="515">
        <v>20</v>
      </c>
    </row>
    <row r="2622" spans="1:9" s="93" customFormat="1" ht="12.75" customHeight="1">
      <c r="A2622" s="367">
        <v>2614</v>
      </c>
      <c r="B2622" s="512" t="s">
        <v>843</v>
      </c>
      <c r="C2622" s="527" t="s">
        <v>5600</v>
      </c>
      <c r="D2622" s="517" t="s">
        <v>5601</v>
      </c>
      <c r="E2622" s="513" t="s">
        <v>2350</v>
      </c>
      <c r="F2622" s="367" t="s">
        <v>2351</v>
      </c>
      <c r="G2622" s="514">
        <v>100</v>
      </c>
      <c r="H2622" s="514">
        <v>100</v>
      </c>
      <c r="I2622" s="515">
        <v>20</v>
      </c>
    </row>
    <row r="2623" spans="1:9" s="93" customFormat="1" ht="12.75" customHeight="1">
      <c r="A2623" s="367">
        <v>2615</v>
      </c>
      <c r="B2623" s="512" t="s">
        <v>2538</v>
      </c>
      <c r="C2623" s="527" t="s">
        <v>5602</v>
      </c>
      <c r="D2623" s="517" t="s">
        <v>5603</v>
      </c>
      <c r="E2623" s="513" t="s">
        <v>2350</v>
      </c>
      <c r="F2623" s="367" t="s">
        <v>2351</v>
      </c>
      <c r="G2623" s="514">
        <v>100</v>
      </c>
      <c r="H2623" s="514">
        <v>100</v>
      </c>
      <c r="I2623" s="515">
        <v>20</v>
      </c>
    </row>
    <row r="2624" spans="1:9" s="93" customFormat="1" ht="12.75" customHeight="1">
      <c r="A2624" s="367">
        <v>2616</v>
      </c>
      <c r="B2624" s="512" t="s">
        <v>678</v>
      </c>
      <c r="C2624" s="527" t="s">
        <v>3540</v>
      </c>
      <c r="D2624" s="517" t="s">
        <v>5604</v>
      </c>
      <c r="E2624" s="513" t="s">
        <v>2350</v>
      </c>
      <c r="F2624" s="367" t="s">
        <v>2351</v>
      </c>
      <c r="G2624" s="514">
        <v>100</v>
      </c>
      <c r="H2624" s="514">
        <v>100</v>
      </c>
      <c r="I2624" s="515">
        <v>20</v>
      </c>
    </row>
    <row r="2625" spans="1:9" s="93" customFormat="1" ht="12.75" customHeight="1">
      <c r="A2625" s="367">
        <v>2617</v>
      </c>
      <c r="B2625" s="512" t="s">
        <v>2685</v>
      </c>
      <c r="C2625" s="527" t="s">
        <v>4599</v>
      </c>
      <c r="D2625" s="517" t="s">
        <v>5605</v>
      </c>
      <c r="E2625" s="513" t="s">
        <v>2350</v>
      </c>
      <c r="F2625" s="367" t="s">
        <v>2351</v>
      </c>
      <c r="G2625" s="514">
        <v>100</v>
      </c>
      <c r="H2625" s="514">
        <v>100</v>
      </c>
      <c r="I2625" s="515">
        <v>20</v>
      </c>
    </row>
    <row r="2626" spans="1:9" s="93" customFormat="1" ht="12.75" customHeight="1">
      <c r="A2626" s="367">
        <v>2618</v>
      </c>
      <c r="B2626" s="512" t="s">
        <v>2824</v>
      </c>
      <c r="C2626" s="527" t="s">
        <v>5606</v>
      </c>
      <c r="D2626" s="512">
        <v>40001010434</v>
      </c>
      <c r="E2626" s="513" t="s">
        <v>2350</v>
      </c>
      <c r="F2626" s="367" t="s">
        <v>2351</v>
      </c>
      <c r="G2626" s="514">
        <v>100</v>
      </c>
      <c r="H2626" s="514">
        <v>100</v>
      </c>
      <c r="I2626" s="515">
        <v>20</v>
      </c>
    </row>
    <row r="2627" spans="1:9" s="93" customFormat="1" ht="12.75" customHeight="1">
      <c r="A2627" s="367">
        <v>2619</v>
      </c>
      <c r="B2627" s="512" t="s">
        <v>2355</v>
      </c>
      <c r="C2627" s="527" t="s">
        <v>5193</v>
      </c>
      <c r="D2627" s="512">
        <v>54001053790</v>
      </c>
      <c r="E2627" s="513" t="s">
        <v>2350</v>
      </c>
      <c r="F2627" s="367" t="s">
        <v>2351</v>
      </c>
      <c r="G2627" s="514">
        <v>100</v>
      </c>
      <c r="H2627" s="514">
        <v>100</v>
      </c>
      <c r="I2627" s="515">
        <v>20</v>
      </c>
    </row>
    <row r="2628" spans="1:9" s="93" customFormat="1" ht="12.75" customHeight="1">
      <c r="A2628" s="367">
        <v>2620</v>
      </c>
      <c r="B2628" s="512" t="s">
        <v>2824</v>
      </c>
      <c r="C2628" s="527" t="s">
        <v>5607</v>
      </c>
      <c r="D2628" s="512">
        <v>54001054523</v>
      </c>
      <c r="E2628" s="513" t="s">
        <v>2350</v>
      </c>
      <c r="F2628" s="367" t="s">
        <v>2351</v>
      </c>
      <c r="G2628" s="514">
        <v>100</v>
      </c>
      <c r="H2628" s="514">
        <v>100</v>
      </c>
      <c r="I2628" s="515">
        <v>20</v>
      </c>
    </row>
    <row r="2629" spans="1:9" s="93" customFormat="1" ht="12.75" customHeight="1">
      <c r="A2629" s="367">
        <v>2621</v>
      </c>
      <c r="B2629" s="512" t="s">
        <v>3228</v>
      </c>
      <c r="C2629" s="527" t="s">
        <v>2949</v>
      </c>
      <c r="D2629" s="512">
        <v>54001041698</v>
      </c>
      <c r="E2629" s="513" t="s">
        <v>2350</v>
      </c>
      <c r="F2629" s="367" t="s">
        <v>2351</v>
      </c>
      <c r="G2629" s="514">
        <v>100</v>
      </c>
      <c r="H2629" s="514">
        <v>100</v>
      </c>
      <c r="I2629" s="515">
        <v>20</v>
      </c>
    </row>
    <row r="2630" spans="1:9" s="93" customFormat="1" ht="12.75" customHeight="1">
      <c r="A2630" s="367">
        <v>2622</v>
      </c>
      <c r="B2630" s="512" t="s">
        <v>5608</v>
      </c>
      <c r="C2630" s="527" t="s">
        <v>5609</v>
      </c>
      <c r="D2630" s="512">
        <v>54001040747</v>
      </c>
      <c r="E2630" s="513" t="s">
        <v>2350</v>
      </c>
      <c r="F2630" s="367" t="s">
        <v>2351</v>
      </c>
      <c r="G2630" s="514">
        <v>100</v>
      </c>
      <c r="H2630" s="514">
        <v>100</v>
      </c>
      <c r="I2630" s="515">
        <v>20</v>
      </c>
    </row>
    <row r="2631" spans="1:9" s="93" customFormat="1" ht="12.75" customHeight="1">
      <c r="A2631" s="367">
        <v>2623</v>
      </c>
      <c r="B2631" s="512" t="s">
        <v>2392</v>
      </c>
      <c r="C2631" s="527" t="s">
        <v>2866</v>
      </c>
      <c r="D2631" s="512">
        <v>54001031088</v>
      </c>
      <c r="E2631" s="513" t="s">
        <v>2350</v>
      </c>
      <c r="F2631" s="367" t="s">
        <v>2351</v>
      </c>
      <c r="G2631" s="514">
        <v>100</v>
      </c>
      <c r="H2631" s="514">
        <v>100</v>
      </c>
      <c r="I2631" s="515">
        <v>20</v>
      </c>
    </row>
    <row r="2632" spans="1:9" s="93" customFormat="1" ht="12.75" customHeight="1">
      <c r="A2632" s="367">
        <v>2624</v>
      </c>
      <c r="B2632" s="512" t="s">
        <v>2630</v>
      </c>
      <c r="C2632" s="527" t="s">
        <v>5610</v>
      </c>
      <c r="D2632" s="512">
        <v>41001012821</v>
      </c>
      <c r="E2632" s="513" t="s">
        <v>2350</v>
      </c>
      <c r="F2632" s="367" t="s">
        <v>2351</v>
      </c>
      <c r="G2632" s="514">
        <v>100</v>
      </c>
      <c r="H2632" s="514">
        <v>100</v>
      </c>
      <c r="I2632" s="515">
        <v>20</v>
      </c>
    </row>
    <row r="2633" spans="1:9" s="93" customFormat="1" ht="12.75" customHeight="1">
      <c r="A2633" s="367">
        <v>2625</v>
      </c>
      <c r="B2633" s="512" t="s">
        <v>5611</v>
      </c>
      <c r="C2633" s="527" t="s">
        <v>3211</v>
      </c>
      <c r="D2633" s="512">
        <v>54001036521</v>
      </c>
      <c r="E2633" s="513" t="s">
        <v>2350</v>
      </c>
      <c r="F2633" s="367" t="s">
        <v>2351</v>
      </c>
      <c r="G2633" s="514">
        <v>100</v>
      </c>
      <c r="H2633" s="514">
        <v>100</v>
      </c>
      <c r="I2633" s="515">
        <v>20</v>
      </c>
    </row>
    <row r="2634" spans="1:9" s="93" customFormat="1" ht="12.75" customHeight="1">
      <c r="A2634" s="367">
        <v>2626</v>
      </c>
      <c r="B2634" s="512" t="s">
        <v>671</v>
      </c>
      <c r="C2634" s="527" t="s">
        <v>2452</v>
      </c>
      <c r="D2634" s="512">
        <v>54001057240</v>
      </c>
      <c r="E2634" s="513" t="s">
        <v>2350</v>
      </c>
      <c r="F2634" s="367" t="s">
        <v>2351</v>
      </c>
      <c r="G2634" s="514">
        <v>100</v>
      </c>
      <c r="H2634" s="514">
        <v>100</v>
      </c>
      <c r="I2634" s="515">
        <v>20</v>
      </c>
    </row>
    <row r="2635" spans="1:9" s="93" customFormat="1" ht="12.75" customHeight="1">
      <c r="A2635" s="367">
        <v>2627</v>
      </c>
      <c r="B2635" s="512" t="s">
        <v>3648</v>
      </c>
      <c r="C2635" s="527" t="s">
        <v>3650</v>
      </c>
      <c r="D2635" s="512">
        <v>54001039946</v>
      </c>
      <c r="E2635" s="513" t="s">
        <v>2350</v>
      </c>
      <c r="F2635" s="367" t="s">
        <v>2351</v>
      </c>
      <c r="G2635" s="514">
        <v>100</v>
      </c>
      <c r="H2635" s="514">
        <v>100</v>
      </c>
      <c r="I2635" s="515">
        <v>20</v>
      </c>
    </row>
    <row r="2636" spans="1:9" s="93" customFormat="1" ht="12.75" customHeight="1">
      <c r="A2636" s="367">
        <v>2628</v>
      </c>
      <c r="B2636" s="512" t="s">
        <v>5612</v>
      </c>
      <c r="C2636" s="527" t="s">
        <v>3394</v>
      </c>
      <c r="D2636" s="512">
        <v>54001036911</v>
      </c>
      <c r="E2636" s="513" t="s">
        <v>2350</v>
      </c>
      <c r="F2636" s="367" t="s">
        <v>2351</v>
      </c>
      <c r="G2636" s="514">
        <v>100</v>
      </c>
      <c r="H2636" s="514">
        <v>100</v>
      </c>
      <c r="I2636" s="515">
        <v>20</v>
      </c>
    </row>
    <row r="2637" spans="1:9" s="93" customFormat="1" ht="12.75" customHeight="1">
      <c r="A2637" s="367">
        <v>2629</v>
      </c>
      <c r="B2637" s="512" t="s">
        <v>3449</v>
      </c>
      <c r="C2637" s="527" t="s">
        <v>5613</v>
      </c>
      <c r="D2637" s="512">
        <v>48001026765</v>
      </c>
      <c r="E2637" s="513" t="s">
        <v>2350</v>
      </c>
      <c r="F2637" s="367" t="s">
        <v>2351</v>
      </c>
      <c r="G2637" s="514">
        <v>100</v>
      </c>
      <c r="H2637" s="514">
        <v>100</v>
      </c>
      <c r="I2637" s="515">
        <v>20</v>
      </c>
    </row>
    <row r="2638" spans="1:9" s="93" customFormat="1" ht="12.75" customHeight="1">
      <c r="A2638" s="367">
        <v>2630</v>
      </c>
      <c r="B2638" s="512" t="s">
        <v>5614</v>
      </c>
      <c r="C2638" s="527" t="s">
        <v>4056</v>
      </c>
      <c r="D2638" s="512">
        <v>48001007272</v>
      </c>
      <c r="E2638" s="513" t="s">
        <v>2350</v>
      </c>
      <c r="F2638" s="367" t="s">
        <v>2351</v>
      </c>
      <c r="G2638" s="514">
        <v>100</v>
      </c>
      <c r="H2638" s="514">
        <v>100</v>
      </c>
      <c r="I2638" s="515">
        <v>20</v>
      </c>
    </row>
    <row r="2639" spans="1:9" s="93" customFormat="1" ht="12.75" customHeight="1">
      <c r="A2639" s="367">
        <v>2631</v>
      </c>
      <c r="B2639" s="512" t="s">
        <v>2538</v>
      </c>
      <c r="C2639" s="527" t="s">
        <v>4056</v>
      </c>
      <c r="D2639" s="512">
        <v>48001022795</v>
      </c>
      <c r="E2639" s="513" t="s">
        <v>2350</v>
      </c>
      <c r="F2639" s="367" t="s">
        <v>2351</v>
      </c>
      <c r="G2639" s="514">
        <v>100</v>
      </c>
      <c r="H2639" s="514">
        <v>100</v>
      </c>
      <c r="I2639" s="515">
        <v>20</v>
      </c>
    </row>
    <row r="2640" spans="1:9" s="93" customFormat="1" ht="12.75" customHeight="1">
      <c r="A2640" s="367">
        <v>2632</v>
      </c>
      <c r="B2640" s="512" t="s">
        <v>4304</v>
      </c>
      <c r="C2640" s="527" t="s">
        <v>5615</v>
      </c>
      <c r="D2640" s="512">
        <v>62006053361</v>
      </c>
      <c r="E2640" s="513" t="s">
        <v>2350</v>
      </c>
      <c r="F2640" s="367" t="s">
        <v>2351</v>
      </c>
      <c r="G2640" s="514">
        <v>100</v>
      </c>
      <c r="H2640" s="514">
        <v>100</v>
      </c>
      <c r="I2640" s="515">
        <v>20</v>
      </c>
    </row>
    <row r="2641" spans="1:9" s="93" customFormat="1" ht="12.75" customHeight="1">
      <c r="A2641" s="367">
        <v>2633</v>
      </c>
      <c r="B2641" s="512" t="s">
        <v>2793</v>
      </c>
      <c r="C2641" s="527" t="s">
        <v>4321</v>
      </c>
      <c r="D2641" s="512">
        <v>48001014893</v>
      </c>
      <c r="E2641" s="513" t="s">
        <v>2350</v>
      </c>
      <c r="F2641" s="367" t="s">
        <v>2351</v>
      </c>
      <c r="G2641" s="514">
        <v>100</v>
      </c>
      <c r="H2641" s="514">
        <v>100</v>
      </c>
      <c r="I2641" s="515">
        <v>20</v>
      </c>
    </row>
    <row r="2642" spans="1:9" s="93" customFormat="1" ht="12.75" customHeight="1">
      <c r="A2642" s="367">
        <v>2634</v>
      </c>
      <c r="B2642" s="512" t="s">
        <v>4683</v>
      </c>
      <c r="C2642" s="527" t="s">
        <v>4628</v>
      </c>
      <c r="D2642" s="512">
        <v>48001018551</v>
      </c>
      <c r="E2642" s="513" t="s">
        <v>2350</v>
      </c>
      <c r="F2642" s="367" t="s">
        <v>2351</v>
      </c>
      <c r="G2642" s="514">
        <v>100</v>
      </c>
      <c r="H2642" s="514">
        <v>100</v>
      </c>
      <c r="I2642" s="515">
        <v>20</v>
      </c>
    </row>
    <row r="2643" spans="1:9" s="93" customFormat="1" ht="12.75" customHeight="1">
      <c r="A2643" s="367">
        <v>2635</v>
      </c>
      <c r="B2643" s="512" t="s">
        <v>5616</v>
      </c>
      <c r="C2643" s="527" t="s">
        <v>5617</v>
      </c>
      <c r="D2643" s="512">
        <v>48001024380</v>
      </c>
      <c r="E2643" s="513" t="s">
        <v>2350</v>
      </c>
      <c r="F2643" s="367" t="s">
        <v>2351</v>
      </c>
      <c r="G2643" s="514">
        <v>100</v>
      </c>
      <c r="H2643" s="514">
        <v>100</v>
      </c>
      <c r="I2643" s="515">
        <v>20</v>
      </c>
    </row>
    <row r="2644" spans="1:9" s="93" customFormat="1" ht="12.75" customHeight="1">
      <c r="A2644" s="367">
        <v>2636</v>
      </c>
      <c r="B2644" s="512" t="s">
        <v>3119</v>
      </c>
      <c r="C2644" s="527" t="s">
        <v>4479</v>
      </c>
      <c r="D2644" s="512">
        <v>48001018018</v>
      </c>
      <c r="E2644" s="513" t="s">
        <v>2350</v>
      </c>
      <c r="F2644" s="367" t="s">
        <v>2351</v>
      </c>
      <c r="G2644" s="514">
        <v>100</v>
      </c>
      <c r="H2644" s="514">
        <v>100</v>
      </c>
      <c r="I2644" s="515">
        <v>20</v>
      </c>
    </row>
    <row r="2645" spans="1:9" s="93" customFormat="1" ht="12.75" customHeight="1">
      <c r="A2645" s="367">
        <v>2637</v>
      </c>
      <c r="B2645" s="512" t="s">
        <v>5618</v>
      </c>
      <c r="C2645" s="527" t="s">
        <v>2702</v>
      </c>
      <c r="D2645" s="512">
        <v>48001025501</v>
      </c>
      <c r="E2645" s="513" t="s">
        <v>2350</v>
      </c>
      <c r="F2645" s="367" t="s">
        <v>2351</v>
      </c>
      <c r="G2645" s="514">
        <v>100</v>
      </c>
      <c r="H2645" s="514">
        <v>100</v>
      </c>
      <c r="I2645" s="515">
        <v>20</v>
      </c>
    </row>
    <row r="2646" spans="1:9" s="93" customFormat="1" ht="12.75" customHeight="1">
      <c r="A2646" s="367">
        <v>2638</v>
      </c>
      <c r="B2646" s="512" t="s">
        <v>2946</v>
      </c>
      <c r="C2646" s="527" t="s">
        <v>2702</v>
      </c>
      <c r="D2646" s="512">
        <v>48001027509</v>
      </c>
      <c r="E2646" s="513" t="s">
        <v>2350</v>
      </c>
      <c r="F2646" s="367" t="s">
        <v>2351</v>
      </c>
      <c r="G2646" s="514">
        <v>100</v>
      </c>
      <c r="H2646" s="514">
        <v>100</v>
      </c>
      <c r="I2646" s="515">
        <v>20</v>
      </c>
    </row>
    <row r="2647" spans="1:9" s="93" customFormat="1" ht="12.75" customHeight="1">
      <c r="A2647" s="367">
        <v>2639</v>
      </c>
      <c r="B2647" s="512" t="s">
        <v>4064</v>
      </c>
      <c r="C2647" s="527" t="s">
        <v>2702</v>
      </c>
      <c r="D2647" s="512">
        <v>48001001030</v>
      </c>
      <c r="E2647" s="513" t="s">
        <v>2350</v>
      </c>
      <c r="F2647" s="367" t="s">
        <v>2351</v>
      </c>
      <c r="G2647" s="514">
        <v>100</v>
      </c>
      <c r="H2647" s="514">
        <v>100</v>
      </c>
      <c r="I2647" s="515">
        <v>20</v>
      </c>
    </row>
    <row r="2648" spans="1:9" s="93" customFormat="1" ht="12.75" customHeight="1">
      <c r="A2648" s="367">
        <v>2640</v>
      </c>
      <c r="B2648" s="512" t="s">
        <v>4861</v>
      </c>
      <c r="C2648" s="527" t="s">
        <v>5619</v>
      </c>
      <c r="D2648" s="512">
        <v>48001017890</v>
      </c>
      <c r="E2648" s="513" t="s">
        <v>2350</v>
      </c>
      <c r="F2648" s="367" t="s">
        <v>2351</v>
      </c>
      <c r="G2648" s="514">
        <v>100</v>
      </c>
      <c r="H2648" s="514">
        <v>100</v>
      </c>
      <c r="I2648" s="515">
        <v>20</v>
      </c>
    </row>
    <row r="2649" spans="1:9" s="93" customFormat="1" ht="12.75" customHeight="1">
      <c r="A2649" s="367">
        <v>2641</v>
      </c>
      <c r="B2649" s="512" t="s">
        <v>5408</v>
      </c>
      <c r="C2649" s="527" t="s">
        <v>5620</v>
      </c>
      <c r="D2649" s="512">
        <v>48001024949</v>
      </c>
      <c r="E2649" s="513" t="s">
        <v>2350</v>
      </c>
      <c r="F2649" s="367" t="s">
        <v>2351</v>
      </c>
      <c r="G2649" s="514">
        <v>100</v>
      </c>
      <c r="H2649" s="514">
        <v>100</v>
      </c>
      <c r="I2649" s="515">
        <v>20</v>
      </c>
    </row>
    <row r="2650" spans="1:9" s="93" customFormat="1" ht="12.75" customHeight="1">
      <c r="A2650" s="367">
        <v>2642</v>
      </c>
      <c r="B2650" s="512" t="s">
        <v>5621</v>
      </c>
      <c r="C2650" s="527" t="s">
        <v>4670</v>
      </c>
      <c r="D2650" s="512">
        <v>48001006818</v>
      </c>
      <c r="E2650" s="513" t="s">
        <v>2350</v>
      </c>
      <c r="F2650" s="367" t="s">
        <v>2351</v>
      </c>
      <c r="G2650" s="514">
        <v>100</v>
      </c>
      <c r="H2650" s="514">
        <v>100</v>
      </c>
      <c r="I2650" s="515">
        <v>20</v>
      </c>
    </row>
    <row r="2651" spans="1:9" s="93" customFormat="1" ht="12.75" customHeight="1">
      <c r="A2651" s="367">
        <v>2643</v>
      </c>
      <c r="B2651" s="512" t="s">
        <v>2712</v>
      </c>
      <c r="C2651" s="527" t="s">
        <v>5622</v>
      </c>
      <c r="D2651" s="512">
        <v>48001015577</v>
      </c>
      <c r="E2651" s="513" t="s">
        <v>2350</v>
      </c>
      <c r="F2651" s="367" t="s">
        <v>2351</v>
      </c>
      <c r="G2651" s="514">
        <v>100</v>
      </c>
      <c r="H2651" s="514">
        <v>100</v>
      </c>
      <c r="I2651" s="515">
        <v>20</v>
      </c>
    </row>
    <row r="2652" spans="1:9" s="93" customFormat="1" ht="12.75" customHeight="1">
      <c r="A2652" s="367">
        <v>2644</v>
      </c>
      <c r="B2652" s="512" t="s">
        <v>2824</v>
      </c>
      <c r="C2652" s="527" t="s">
        <v>5623</v>
      </c>
      <c r="D2652" s="512">
        <v>48001000424</v>
      </c>
      <c r="E2652" s="513" t="s">
        <v>2350</v>
      </c>
      <c r="F2652" s="367" t="s">
        <v>2351</v>
      </c>
      <c r="G2652" s="514">
        <v>100</v>
      </c>
      <c r="H2652" s="514">
        <v>100</v>
      </c>
      <c r="I2652" s="515">
        <v>20</v>
      </c>
    </row>
    <row r="2653" spans="1:9" s="93" customFormat="1" ht="12.75" customHeight="1">
      <c r="A2653" s="367">
        <v>2645</v>
      </c>
      <c r="B2653" s="512" t="s">
        <v>5624</v>
      </c>
      <c r="C2653" s="527" t="s">
        <v>4619</v>
      </c>
      <c r="D2653" s="512">
        <v>48001016557</v>
      </c>
      <c r="E2653" s="513" t="s">
        <v>2350</v>
      </c>
      <c r="F2653" s="367" t="s">
        <v>2351</v>
      </c>
      <c r="G2653" s="514">
        <v>100</v>
      </c>
      <c r="H2653" s="514">
        <v>100</v>
      </c>
      <c r="I2653" s="515">
        <v>20</v>
      </c>
    </row>
    <row r="2654" spans="1:9" s="93" customFormat="1" ht="12.75" customHeight="1">
      <c r="A2654" s="367">
        <v>2646</v>
      </c>
      <c r="B2654" s="512" t="s">
        <v>3289</v>
      </c>
      <c r="C2654" s="527" t="s">
        <v>5625</v>
      </c>
      <c r="D2654" s="512">
        <v>48001015584</v>
      </c>
      <c r="E2654" s="513" t="s">
        <v>2350</v>
      </c>
      <c r="F2654" s="367" t="s">
        <v>2351</v>
      </c>
      <c r="G2654" s="514">
        <v>100</v>
      </c>
      <c r="H2654" s="514">
        <v>100</v>
      </c>
      <c r="I2654" s="515">
        <v>20</v>
      </c>
    </row>
    <row r="2655" spans="1:9" s="93" customFormat="1" ht="12.75" customHeight="1">
      <c r="A2655" s="367">
        <v>2647</v>
      </c>
      <c r="B2655" s="512" t="s">
        <v>3441</v>
      </c>
      <c r="C2655" s="527" t="s">
        <v>5626</v>
      </c>
      <c r="D2655" s="512">
        <v>48001005276</v>
      </c>
      <c r="E2655" s="513" t="s">
        <v>2350</v>
      </c>
      <c r="F2655" s="367" t="s">
        <v>2351</v>
      </c>
      <c r="G2655" s="514">
        <v>100</v>
      </c>
      <c r="H2655" s="514">
        <v>100</v>
      </c>
      <c r="I2655" s="515">
        <v>20</v>
      </c>
    </row>
    <row r="2656" spans="1:9" s="93" customFormat="1" ht="12.75" customHeight="1">
      <c r="A2656" s="367">
        <v>2648</v>
      </c>
      <c r="B2656" s="512" t="s">
        <v>2697</v>
      </c>
      <c r="C2656" s="527" t="s">
        <v>5627</v>
      </c>
      <c r="D2656" s="512">
        <v>33001077551</v>
      </c>
      <c r="E2656" s="513" t="s">
        <v>2350</v>
      </c>
      <c r="F2656" s="367" t="s">
        <v>2351</v>
      </c>
      <c r="G2656" s="514">
        <v>100</v>
      </c>
      <c r="H2656" s="514">
        <v>100</v>
      </c>
      <c r="I2656" s="515">
        <v>20</v>
      </c>
    </row>
    <row r="2657" spans="1:9" s="93" customFormat="1" ht="12.75" customHeight="1">
      <c r="A2657" s="367">
        <v>2649</v>
      </c>
      <c r="B2657" s="512" t="s">
        <v>4970</v>
      </c>
      <c r="C2657" s="527" t="s">
        <v>4061</v>
      </c>
      <c r="D2657" s="512">
        <v>48001017075</v>
      </c>
      <c r="E2657" s="513" t="s">
        <v>2350</v>
      </c>
      <c r="F2657" s="367" t="s">
        <v>2351</v>
      </c>
      <c r="G2657" s="514">
        <v>100</v>
      </c>
      <c r="H2657" s="514">
        <v>100</v>
      </c>
      <c r="I2657" s="515">
        <v>20</v>
      </c>
    </row>
    <row r="2658" spans="1:9" s="93" customFormat="1" ht="12.75" customHeight="1">
      <c r="A2658" s="367">
        <v>2650</v>
      </c>
      <c r="B2658" s="512" t="s">
        <v>2552</v>
      </c>
      <c r="C2658" s="527" t="s">
        <v>5628</v>
      </c>
      <c r="D2658" s="512">
        <v>48001021836</v>
      </c>
      <c r="E2658" s="513" t="s">
        <v>2350</v>
      </c>
      <c r="F2658" s="367" t="s">
        <v>2351</v>
      </c>
      <c r="G2658" s="514">
        <v>100</v>
      </c>
      <c r="H2658" s="514">
        <v>100</v>
      </c>
      <c r="I2658" s="515">
        <v>20</v>
      </c>
    </row>
    <row r="2659" spans="1:9" s="93" customFormat="1" ht="12.75" customHeight="1">
      <c r="A2659" s="367">
        <v>2651</v>
      </c>
      <c r="B2659" s="512" t="s">
        <v>3252</v>
      </c>
      <c r="C2659" s="527" t="s">
        <v>5629</v>
      </c>
      <c r="D2659" s="512">
        <v>48001007219</v>
      </c>
      <c r="E2659" s="513" t="s">
        <v>2350</v>
      </c>
      <c r="F2659" s="367" t="s">
        <v>2351</v>
      </c>
      <c r="G2659" s="514">
        <v>100</v>
      </c>
      <c r="H2659" s="514">
        <v>100</v>
      </c>
      <c r="I2659" s="515">
        <v>20</v>
      </c>
    </row>
    <row r="2660" spans="1:9" s="93" customFormat="1" ht="12.75" customHeight="1">
      <c r="A2660" s="367">
        <v>2652</v>
      </c>
      <c r="B2660" s="512" t="s">
        <v>3159</v>
      </c>
      <c r="C2660" s="527" t="s">
        <v>2702</v>
      </c>
      <c r="D2660" s="512">
        <v>42001027405</v>
      </c>
      <c r="E2660" s="513" t="s">
        <v>2350</v>
      </c>
      <c r="F2660" s="367" t="s">
        <v>2351</v>
      </c>
      <c r="G2660" s="514">
        <v>100</v>
      </c>
      <c r="H2660" s="514">
        <v>100</v>
      </c>
      <c r="I2660" s="515">
        <v>20</v>
      </c>
    </row>
    <row r="2661" spans="1:9" s="93" customFormat="1" ht="12.75" customHeight="1">
      <c r="A2661" s="367">
        <v>2653</v>
      </c>
      <c r="B2661" s="512" t="s">
        <v>2697</v>
      </c>
      <c r="C2661" s="527" t="s">
        <v>5630</v>
      </c>
      <c r="D2661" s="512">
        <v>42001012155</v>
      </c>
      <c r="E2661" s="513" t="s">
        <v>2350</v>
      </c>
      <c r="F2661" s="367" t="s">
        <v>2351</v>
      </c>
      <c r="G2661" s="514">
        <v>100</v>
      </c>
      <c r="H2661" s="514">
        <v>100</v>
      </c>
      <c r="I2661" s="515">
        <v>20</v>
      </c>
    </row>
    <row r="2662" spans="1:9" s="93" customFormat="1" ht="12.75" customHeight="1">
      <c r="A2662" s="367">
        <v>2654</v>
      </c>
      <c r="B2662" s="512" t="s">
        <v>600</v>
      </c>
      <c r="C2662" s="527" t="s">
        <v>3362</v>
      </c>
      <c r="D2662" s="512">
        <v>42001000638</v>
      </c>
      <c r="E2662" s="513" t="s">
        <v>2350</v>
      </c>
      <c r="F2662" s="367" t="s">
        <v>2351</v>
      </c>
      <c r="G2662" s="514">
        <v>100</v>
      </c>
      <c r="H2662" s="514">
        <v>100</v>
      </c>
      <c r="I2662" s="515">
        <v>20</v>
      </c>
    </row>
    <row r="2663" spans="1:9" s="93" customFormat="1" ht="12.75" customHeight="1">
      <c r="A2663" s="367">
        <v>2655</v>
      </c>
      <c r="B2663" s="512" t="s">
        <v>2435</v>
      </c>
      <c r="C2663" s="527" t="s">
        <v>5553</v>
      </c>
      <c r="D2663" s="512">
        <v>42001034741</v>
      </c>
      <c r="E2663" s="513" t="s">
        <v>2350</v>
      </c>
      <c r="F2663" s="367" t="s">
        <v>2351</v>
      </c>
      <c r="G2663" s="514">
        <v>100</v>
      </c>
      <c r="H2663" s="514">
        <v>100</v>
      </c>
      <c r="I2663" s="515">
        <v>20</v>
      </c>
    </row>
    <row r="2664" spans="1:9" s="93" customFormat="1" ht="12.75" customHeight="1">
      <c r="A2664" s="367">
        <v>2656</v>
      </c>
      <c r="B2664" s="512" t="s">
        <v>2538</v>
      </c>
      <c r="C2664" s="527" t="s">
        <v>5631</v>
      </c>
      <c r="D2664" s="512">
        <v>42001029267</v>
      </c>
      <c r="E2664" s="513" t="s">
        <v>2350</v>
      </c>
      <c r="F2664" s="367" t="s">
        <v>2351</v>
      </c>
      <c r="G2664" s="514">
        <v>100</v>
      </c>
      <c r="H2664" s="514">
        <v>100</v>
      </c>
      <c r="I2664" s="515">
        <v>20</v>
      </c>
    </row>
    <row r="2665" spans="1:9" s="93" customFormat="1" ht="12.75" customHeight="1">
      <c r="A2665" s="367">
        <v>2657</v>
      </c>
      <c r="B2665" s="512" t="s">
        <v>3113</v>
      </c>
      <c r="C2665" s="527" t="s">
        <v>5630</v>
      </c>
      <c r="D2665" s="512">
        <v>42001020847</v>
      </c>
      <c r="E2665" s="513" t="s">
        <v>2350</v>
      </c>
      <c r="F2665" s="367" t="s">
        <v>2351</v>
      </c>
      <c r="G2665" s="514">
        <v>100</v>
      </c>
      <c r="H2665" s="514">
        <v>100</v>
      </c>
      <c r="I2665" s="515">
        <v>20</v>
      </c>
    </row>
    <row r="2666" spans="1:9" s="93" customFormat="1" ht="12.75" customHeight="1">
      <c r="A2666" s="367">
        <v>2658</v>
      </c>
      <c r="B2666" s="512" t="s">
        <v>2630</v>
      </c>
      <c r="C2666" s="527" t="s">
        <v>5632</v>
      </c>
      <c r="D2666" s="512">
        <v>42001036541</v>
      </c>
      <c r="E2666" s="513" t="s">
        <v>2350</v>
      </c>
      <c r="F2666" s="367" t="s">
        <v>2351</v>
      </c>
      <c r="G2666" s="514">
        <v>100</v>
      </c>
      <c r="H2666" s="514">
        <v>100</v>
      </c>
      <c r="I2666" s="515">
        <v>20</v>
      </c>
    </row>
    <row r="2667" spans="1:9" s="93" customFormat="1" ht="12.75" customHeight="1">
      <c r="A2667" s="367">
        <v>2659</v>
      </c>
      <c r="B2667" s="512" t="s">
        <v>2604</v>
      </c>
      <c r="C2667" s="527" t="s">
        <v>3503</v>
      </c>
      <c r="D2667" s="512">
        <v>62003003933</v>
      </c>
      <c r="E2667" s="513" t="s">
        <v>2350</v>
      </c>
      <c r="F2667" s="367" t="s">
        <v>2351</v>
      </c>
      <c r="G2667" s="514">
        <v>100</v>
      </c>
      <c r="H2667" s="514">
        <v>100</v>
      </c>
      <c r="I2667" s="515">
        <v>20</v>
      </c>
    </row>
    <row r="2668" spans="1:9" s="93" customFormat="1" ht="12.75" customHeight="1">
      <c r="A2668" s="367">
        <v>2660</v>
      </c>
      <c r="B2668" s="512" t="s">
        <v>2517</v>
      </c>
      <c r="C2668" s="527" t="s">
        <v>4319</v>
      </c>
      <c r="D2668" s="516">
        <v>62002005796</v>
      </c>
      <c r="E2668" s="513" t="s">
        <v>2350</v>
      </c>
      <c r="F2668" s="367" t="s">
        <v>2351</v>
      </c>
      <c r="G2668" s="514">
        <v>100</v>
      </c>
      <c r="H2668" s="514">
        <v>100</v>
      </c>
      <c r="I2668" s="515">
        <v>20</v>
      </c>
    </row>
    <row r="2669" spans="1:9" s="93" customFormat="1" ht="12.75" customHeight="1">
      <c r="A2669" s="367">
        <v>2661</v>
      </c>
      <c r="B2669" s="512" t="s">
        <v>3398</v>
      </c>
      <c r="C2669" s="527" t="s">
        <v>5633</v>
      </c>
      <c r="D2669" s="516">
        <v>36001018971</v>
      </c>
      <c r="E2669" s="513" t="s">
        <v>2350</v>
      </c>
      <c r="F2669" s="367" t="s">
        <v>2351</v>
      </c>
      <c r="G2669" s="514">
        <v>100</v>
      </c>
      <c r="H2669" s="514">
        <v>100</v>
      </c>
      <c r="I2669" s="515">
        <v>20</v>
      </c>
    </row>
    <row r="2670" spans="1:9" s="93" customFormat="1" ht="12.75" customHeight="1">
      <c r="A2670" s="367">
        <v>2662</v>
      </c>
      <c r="B2670" s="512" t="s">
        <v>3445</v>
      </c>
      <c r="C2670" s="527" t="s">
        <v>3196</v>
      </c>
      <c r="D2670" s="447" t="s">
        <v>5634</v>
      </c>
      <c r="E2670" s="513" t="s">
        <v>2350</v>
      </c>
      <c r="F2670" s="367" t="s">
        <v>2351</v>
      </c>
      <c r="G2670" s="514">
        <v>100</v>
      </c>
      <c r="H2670" s="514">
        <v>100</v>
      </c>
      <c r="I2670" s="515">
        <v>20</v>
      </c>
    </row>
    <row r="2671" spans="1:9" s="93" customFormat="1" ht="12.75" customHeight="1">
      <c r="A2671" s="367">
        <v>2663</v>
      </c>
      <c r="B2671" s="512" t="s">
        <v>3331</v>
      </c>
      <c r="C2671" s="527" t="s">
        <v>2765</v>
      </c>
      <c r="D2671" s="447" t="s">
        <v>5635</v>
      </c>
      <c r="E2671" s="513" t="s">
        <v>2350</v>
      </c>
      <c r="F2671" s="367" t="s">
        <v>2351</v>
      </c>
      <c r="G2671" s="514">
        <v>100</v>
      </c>
      <c r="H2671" s="514">
        <v>100</v>
      </c>
      <c r="I2671" s="515">
        <v>20</v>
      </c>
    </row>
    <row r="2672" spans="1:9" s="93" customFormat="1" ht="12.75" customHeight="1">
      <c r="A2672" s="367">
        <v>2664</v>
      </c>
      <c r="B2672" s="512" t="s">
        <v>2469</v>
      </c>
      <c r="C2672" s="527" t="s">
        <v>4589</v>
      </c>
      <c r="D2672" s="447" t="s">
        <v>5636</v>
      </c>
      <c r="E2672" s="513" t="s">
        <v>2350</v>
      </c>
      <c r="F2672" s="367" t="s">
        <v>2351</v>
      </c>
      <c r="G2672" s="514">
        <v>100</v>
      </c>
      <c r="H2672" s="514">
        <v>100</v>
      </c>
      <c r="I2672" s="515">
        <v>20</v>
      </c>
    </row>
    <row r="2673" spans="1:9" s="93" customFormat="1" ht="12.75" customHeight="1">
      <c r="A2673" s="367">
        <v>2665</v>
      </c>
      <c r="B2673" s="512" t="s">
        <v>2392</v>
      </c>
      <c r="C2673" s="527" t="s">
        <v>5446</v>
      </c>
      <c r="D2673" s="447" t="s">
        <v>5637</v>
      </c>
      <c r="E2673" s="513" t="s">
        <v>2350</v>
      </c>
      <c r="F2673" s="367" t="s">
        <v>2351</v>
      </c>
      <c r="G2673" s="514">
        <v>100</v>
      </c>
      <c r="H2673" s="514">
        <v>100</v>
      </c>
      <c r="I2673" s="515">
        <v>20</v>
      </c>
    </row>
    <row r="2674" spans="1:9" s="93" customFormat="1" ht="12.75" customHeight="1">
      <c r="A2674" s="367">
        <v>2666</v>
      </c>
      <c r="B2674" s="512" t="s">
        <v>5638</v>
      </c>
      <c r="C2674" s="527" t="s">
        <v>3442</v>
      </c>
      <c r="D2674" s="447" t="s">
        <v>5639</v>
      </c>
      <c r="E2674" s="513" t="s">
        <v>2350</v>
      </c>
      <c r="F2674" s="367" t="s">
        <v>2351</v>
      </c>
      <c r="G2674" s="514">
        <v>100</v>
      </c>
      <c r="H2674" s="514">
        <v>100</v>
      </c>
      <c r="I2674" s="515">
        <v>20</v>
      </c>
    </row>
    <row r="2675" spans="1:9" s="93" customFormat="1" ht="12.75" customHeight="1">
      <c r="A2675" s="367">
        <v>2667</v>
      </c>
      <c r="B2675" s="512" t="s">
        <v>2435</v>
      </c>
      <c r="C2675" s="527" t="s">
        <v>2452</v>
      </c>
      <c r="D2675" s="447" t="s">
        <v>5640</v>
      </c>
      <c r="E2675" s="513" t="s">
        <v>2350</v>
      </c>
      <c r="F2675" s="367" t="s">
        <v>2351</v>
      </c>
      <c r="G2675" s="514">
        <v>100</v>
      </c>
      <c r="H2675" s="514">
        <v>100</v>
      </c>
      <c r="I2675" s="515">
        <v>20</v>
      </c>
    </row>
    <row r="2676" spans="1:9" s="93" customFormat="1" ht="12.75" customHeight="1">
      <c r="A2676" s="367">
        <v>2668</v>
      </c>
      <c r="B2676" s="512" t="s">
        <v>2455</v>
      </c>
      <c r="C2676" s="527" t="s">
        <v>5641</v>
      </c>
      <c r="D2676" s="447" t="s">
        <v>5642</v>
      </c>
      <c r="E2676" s="513" t="s">
        <v>2350</v>
      </c>
      <c r="F2676" s="367" t="s">
        <v>2351</v>
      </c>
      <c r="G2676" s="514">
        <v>100</v>
      </c>
      <c r="H2676" s="514">
        <v>100</v>
      </c>
      <c r="I2676" s="515">
        <v>20</v>
      </c>
    </row>
    <row r="2677" spans="1:9" s="93" customFormat="1" ht="12.75" customHeight="1">
      <c r="A2677" s="367">
        <v>2669</v>
      </c>
      <c r="B2677" s="512" t="s">
        <v>592</v>
      </c>
      <c r="C2677" s="527" t="s">
        <v>2784</v>
      </c>
      <c r="D2677" s="447" t="s">
        <v>5643</v>
      </c>
      <c r="E2677" s="513" t="s">
        <v>2350</v>
      </c>
      <c r="F2677" s="367" t="s">
        <v>2351</v>
      </c>
      <c r="G2677" s="514">
        <v>100</v>
      </c>
      <c r="H2677" s="514">
        <v>100</v>
      </c>
      <c r="I2677" s="515">
        <v>20</v>
      </c>
    </row>
    <row r="2678" spans="1:9" s="93" customFormat="1" ht="12.75" customHeight="1">
      <c r="A2678" s="367">
        <v>2670</v>
      </c>
      <c r="B2678" s="512" t="s">
        <v>4770</v>
      </c>
      <c r="C2678" s="527" t="s">
        <v>5644</v>
      </c>
      <c r="D2678" s="447" t="s">
        <v>5645</v>
      </c>
      <c r="E2678" s="513" t="s">
        <v>2350</v>
      </c>
      <c r="F2678" s="367" t="s">
        <v>2351</v>
      </c>
      <c r="G2678" s="514">
        <v>100</v>
      </c>
      <c r="H2678" s="514">
        <v>100</v>
      </c>
      <c r="I2678" s="515">
        <v>20</v>
      </c>
    </row>
    <row r="2679" spans="1:9" s="93" customFormat="1" ht="12.75" customHeight="1">
      <c r="A2679" s="367">
        <v>2671</v>
      </c>
      <c r="B2679" s="512" t="s">
        <v>3724</v>
      </c>
      <c r="C2679" s="527" t="s">
        <v>5646</v>
      </c>
      <c r="D2679" s="447" t="s">
        <v>5647</v>
      </c>
      <c r="E2679" s="513" t="s">
        <v>2350</v>
      </c>
      <c r="F2679" s="367" t="s">
        <v>2351</v>
      </c>
      <c r="G2679" s="514">
        <v>100</v>
      </c>
      <c r="H2679" s="514">
        <v>100</v>
      </c>
      <c r="I2679" s="515">
        <v>20</v>
      </c>
    </row>
    <row r="2680" spans="1:9" s="93" customFormat="1" ht="12.75" customHeight="1">
      <c r="A2680" s="367">
        <v>2672</v>
      </c>
      <c r="B2680" s="512" t="s">
        <v>2589</v>
      </c>
      <c r="C2680" s="527" t="s">
        <v>4835</v>
      </c>
      <c r="D2680" s="516">
        <v>62005000825</v>
      </c>
      <c r="E2680" s="513" t="s">
        <v>2350</v>
      </c>
      <c r="F2680" s="367" t="s">
        <v>2351</v>
      </c>
      <c r="G2680" s="514">
        <v>100</v>
      </c>
      <c r="H2680" s="514">
        <v>100</v>
      </c>
      <c r="I2680" s="515">
        <v>20</v>
      </c>
    </row>
    <row r="2681" spans="1:9" s="93" customFormat="1" ht="12.75" customHeight="1">
      <c r="A2681" s="367">
        <v>2673</v>
      </c>
      <c r="B2681" s="512" t="s">
        <v>2392</v>
      </c>
      <c r="C2681" s="527" t="s">
        <v>5648</v>
      </c>
      <c r="D2681" s="516">
        <v>62006001970</v>
      </c>
      <c r="E2681" s="513" t="s">
        <v>2350</v>
      </c>
      <c r="F2681" s="367" t="s">
        <v>2351</v>
      </c>
      <c r="G2681" s="514">
        <v>100</v>
      </c>
      <c r="H2681" s="514">
        <v>100</v>
      </c>
      <c r="I2681" s="515">
        <v>20</v>
      </c>
    </row>
    <row r="2682" spans="1:9" s="93" customFormat="1" ht="12.75" customHeight="1">
      <c r="A2682" s="367">
        <v>2674</v>
      </c>
      <c r="B2682" s="512" t="s">
        <v>837</v>
      </c>
      <c r="C2682" s="527" t="s">
        <v>5649</v>
      </c>
      <c r="D2682" s="447" t="s">
        <v>5650</v>
      </c>
      <c r="E2682" s="513" t="s">
        <v>2350</v>
      </c>
      <c r="F2682" s="367" t="s">
        <v>2351</v>
      </c>
      <c r="G2682" s="514">
        <v>100</v>
      </c>
      <c r="H2682" s="514">
        <v>100</v>
      </c>
      <c r="I2682" s="515">
        <v>20</v>
      </c>
    </row>
    <row r="2683" spans="1:9" s="93" customFormat="1" ht="12.75" customHeight="1">
      <c r="A2683" s="367">
        <v>2675</v>
      </c>
      <c r="B2683" s="512" t="s">
        <v>858</v>
      </c>
      <c r="C2683" s="527" t="s">
        <v>5651</v>
      </c>
      <c r="D2683" s="447" t="s">
        <v>5652</v>
      </c>
      <c r="E2683" s="513" t="s">
        <v>2350</v>
      </c>
      <c r="F2683" s="367" t="s">
        <v>2351</v>
      </c>
      <c r="G2683" s="514">
        <v>100</v>
      </c>
      <c r="H2683" s="514">
        <v>100</v>
      </c>
      <c r="I2683" s="515">
        <v>20</v>
      </c>
    </row>
    <row r="2684" spans="1:9" s="93" customFormat="1" ht="12.75" customHeight="1">
      <c r="A2684" s="367">
        <v>2676</v>
      </c>
      <c r="B2684" s="512" t="s">
        <v>3972</v>
      </c>
      <c r="C2684" s="527" t="s">
        <v>2574</v>
      </c>
      <c r="D2684" s="516">
        <v>36001048644</v>
      </c>
      <c r="E2684" s="513" t="s">
        <v>2350</v>
      </c>
      <c r="F2684" s="367" t="s">
        <v>2351</v>
      </c>
      <c r="G2684" s="514">
        <v>100</v>
      </c>
      <c r="H2684" s="514">
        <v>100</v>
      </c>
      <c r="I2684" s="515">
        <v>20</v>
      </c>
    </row>
    <row r="2685" spans="1:9" s="93" customFormat="1" ht="12.75" customHeight="1">
      <c r="A2685" s="367">
        <v>2677</v>
      </c>
      <c r="B2685" s="512" t="s">
        <v>2876</v>
      </c>
      <c r="C2685" s="527" t="s">
        <v>5653</v>
      </c>
      <c r="D2685" s="516">
        <v>35001002291</v>
      </c>
      <c r="E2685" s="513" t="s">
        <v>2350</v>
      </c>
      <c r="F2685" s="367" t="s">
        <v>2351</v>
      </c>
      <c r="G2685" s="514">
        <v>100</v>
      </c>
      <c r="H2685" s="514">
        <v>100</v>
      </c>
      <c r="I2685" s="515">
        <v>20</v>
      </c>
    </row>
    <row r="2686" spans="1:9" s="93" customFormat="1" ht="12.75" customHeight="1">
      <c r="A2686" s="367">
        <v>2678</v>
      </c>
      <c r="B2686" s="512" t="s">
        <v>676</v>
      </c>
      <c r="C2686" s="527" t="s">
        <v>3468</v>
      </c>
      <c r="D2686" s="516">
        <v>59004001252</v>
      </c>
      <c r="E2686" s="513" t="s">
        <v>2350</v>
      </c>
      <c r="F2686" s="367" t="s">
        <v>2351</v>
      </c>
      <c r="G2686" s="514">
        <v>100</v>
      </c>
      <c r="H2686" s="514">
        <v>100</v>
      </c>
      <c r="I2686" s="515">
        <v>20</v>
      </c>
    </row>
    <row r="2687" spans="1:9" s="93" customFormat="1" ht="12.75" customHeight="1">
      <c r="A2687" s="367">
        <v>2679</v>
      </c>
      <c r="B2687" s="512" t="s">
        <v>4579</v>
      </c>
      <c r="C2687" s="527" t="s">
        <v>2528</v>
      </c>
      <c r="D2687" s="516">
        <v>35001084358</v>
      </c>
      <c r="E2687" s="513" t="s">
        <v>2350</v>
      </c>
      <c r="F2687" s="367" t="s">
        <v>2351</v>
      </c>
      <c r="G2687" s="514">
        <v>100</v>
      </c>
      <c r="H2687" s="514">
        <v>100</v>
      </c>
      <c r="I2687" s="515">
        <v>20</v>
      </c>
    </row>
    <row r="2688" spans="1:9" s="93" customFormat="1" ht="12.75" customHeight="1">
      <c r="A2688" s="367">
        <v>2680</v>
      </c>
      <c r="B2688" s="512" t="s">
        <v>2469</v>
      </c>
      <c r="C2688" s="527" t="s">
        <v>5654</v>
      </c>
      <c r="D2688" s="516">
        <v>35001088622</v>
      </c>
      <c r="E2688" s="513" t="s">
        <v>2350</v>
      </c>
      <c r="F2688" s="367" t="s">
        <v>2351</v>
      </c>
      <c r="G2688" s="514">
        <v>100</v>
      </c>
      <c r="H2688" s="514">
        <v>100</v>
      </c>
      <c r="I2688" s="515">
        <v>20</v>
      </c>
    </row>
    <row r="2689" spans="1:9" s="93" customFormat="1" ht="12.75" customHeight="1">
      <c r="A2689" s="367">
        <v>2681</v>
      </c>
      <c r="B2689" s="512" t="s">
        <v>879</v>
      </c>
      <c r="C2689" s="527" t="s">
        <v>2574</v>
      </c>
      <c r="D2689" s="516">
        <v>35001112988</v>
      </c>
      <c r="E2689" s="513" t="s">
        <v>2350</v>
      </c>
      <c r="F2689" s="367" t="s">
        <v>2351</v>
      </c>
      <c r="G2689" s="514">
        <v>100</v>
      </c>
      <c r="H2689" s="514">
        <v>100</v>
      </c>
      <c r="I2689" s="515">
        <v>20</v>
      </c>
    </row>
    <row r="2690" spans="1:9" s="93" customFormat="1" ht="12.75" customHeight="1">
      <c r="A2690" s="367">
        <v>2682</v>
      </c>
      <c r="B2690" s="512" t="s">
        <v>5655</v>
      </c>
      <c r="C2690" s="527" t="s">
        <v>5656</v>
      </c>
      <c r="D2690" s="516">
        <v>35001050988</v>
      </c>
      <c r="E2690" s="513" t="s">
        <v>2350</v>
      </c>
      <c r="F2690" s="367" t="s">
        <v>2351</v>
      </c>
      <c r="G2690" s="514">
        <v>100</v>
      </c>
      <c r="H2690" s="514">
        <v>100</v>
      </c>
      <c r="I2690" s="515">
        <v>20</v>
      </c>
    </row>
    <row r="2691" spans="1:9" s="93" customFormat="1" ht="12.75" customHeight="1">
      <c r="A2691" s="367">
        <v>2683</v>
      </c>
      <c r="B2691" s="512" t="s">
        <v>5657</v>
      </c>
      <c r="C2691" s="527" t="s">
        <v>4429</v>
      </c>
      <c r="D2691" s="516">
        <v>35001074157</v>
      </c>
      <c r="E2691" s="513" t="s">
        <v>2350</v>
      </c>
      <c r="F2691" s="367" t="s">
        <v>2351</v>
      </c>
      <c r="G2691" s="514">
        <v>100</v>
      </c>
      <c r="H2691" s="514">
        <v>100</v>
      </c>
      <c r="I2691" s="515">
        <v>20</v>
      </c>
    </row>
    <row r="2692" spans="1:9" s="93" customFormat="1" ht="12.75" customHeight="1">
      <c r="A2692" s="367">
        <v>2684</v>
      </c>
      <c r="B2692" s="512" t="s">
        <v>5658</v>
      </c>
      <c r="C2692" s="527" t="s">
        <v>5659</v>
      </c>
      <c r="D2692" s="516">
        <v>35001084083</v>
      </c>
      <c r="E2692" s="513" t="s">
        <v>2350</v>
      </c>
      <c r="F2692" s="367" t="s">
        <v>2351</v>
      </c>
      <c r="G2692" s="514">
        <v>100</v>
      </c>
      <c r="H2692" s="514">
        <v>100</v>
      </c>
      <c r="I2692" s="515">
        <v>20</v>
      </c>
    </row>
    <row r="2693" spans="1:9" s="93" customFormat="1" ht="12.75" customHeight="1">
      <c r="A2693" s="367">
        <v>2685</v>
      </c>
      <c r="B2693" s="512" t="s">
        <v>4616</v>
      </c>
      <c r="C2693" s="527" t="s">
        <v>3858</v>
      </c>
      <c r="D2693" s="516" t="s">
        <v>5660</v>
      </c>
      <c r="E2693" s="513" t="s">
        <v>2350</v>
      </c>
      <c r="F2693" s="367" t="s">
        <v>2351</v>
      </c>
      <c r="G2693" s="514">
        <v>100</v>
      </c>
      <c r="H2693" s="514">
        <v>100</v>
      </c>
      <c r="I2693" s="515">
        <v>20</v>
      </c>
    </row>
    <row r="2694" spans="1:9" s="93" customFormat="1" ht="12.75" customHeight="1">
      <c r="A2694" s="367">
        <v>2686</v>
      </c>
      <c r="B2694" s="512" t="s">
        <v>4798</v>
      </c>
      <c r="C2694" s="527" t="s">
        <v>2591</v>
      </c>
      <c r="D2694" s="516">
        <v>35001075808</v>
      </c>
      <c r="E2694" s="513" t="s">
        <v>2350</v>
      </c>
      <c r="F2694" s="367" t="s">
        <v>2351</v>
      </c>
      <c r="G2694" s="514">
        <v>100</v>
      </c>
      <c r="H2694" s="514">
        <v>100</v>
      </c>
      <c r="I2694" s="515">
        <v>20</v>
      </c>
    </row>
    <row r="2695" spans="1:9" s="93" customFormat="1" ht="12.75" customHeight="1">
      <c r="A2695" s="367">
        <v>2687</v>
      </c>
      <c r="B2695" s="512" t="s">
        <v>4422</v>
      </c>
      <c r="C2695" s="527" t="s">
        <v>3775</v>
      </c>
      <c r="D2695" s="516">
        <v>35001052062</v>
      </c>
      <c r="E2695" s="513" t="s">
        <v>2350</v>
      </c>
      <c r="F2695" s="367" t="s">
        <v>2351</v>
      </c>
      <c r="G2695" s="514">
        <v>100</v>
      </c>
      <c r="H2695" s="514">
        <v>100</v>
      </c>
      <c r="I2695" s="515">
        <v>20</v>
      </c>
    </row>
    <row r="2696" spans="1:9" s="93" customFormat="1" ht="12.75" customHeight="1">
      <c r="A2696" s="367">
        <v>2688</v>
      </c>
      <c r="B2696" s="512" t="s">
        <v>2355</v>
      </c>
      <c r="C2696" s="527" t="s">
        <v>5661</v>
      </c>
      <c r="D2696" s="516">
        <v>35001097252</v>
      </c>
      <c r="E2696" s="513" t="s">
        <v>2350</v>
      </c>
      <c r="F2696" s="367" t="s">
        <v>2351</v>
      </c>
      <c r="G2696" s="514">
        <v>100</v>
      </c>
      <c r="H2696" s="514">
        <v>100</v>
      </c>
      <c r="I2696" s="515">
        <v>20</v>
      </c>
    </row>
    <row r="2697" spans="1:9" s="93" customFormat="1" ht="12.75" customHeight="1">
      <c r="A2697" s="367">
        <v>2689</v>
      </c>
      <c r="B2697" s="512" t="s">
        <v>3917</v>
      </c>
      <c r="C2697" s="527" t="s">
        <v>3143</v>
      </c>
      <c r="D2697" s="516">
        <v>39001042557</v>
      </c>
      <c r="E2697" s="513" t="s">
        <v>2350</v>
      </c>
      <c r="F2697" s="367" t="s">
        <v>2351</v>
      </c>
      <c r="G2697" s="514">
        <v>100</v>
      </c>
      <c r="H2697" s="514">
        <v>100</v>
      </c>
      <c r="I2697" s="515">
        <v>20</v>
      </c>
    </row>
    <row r="2698" spans="1:9" s="93" customFormat="1" ht="12.75" customHeight="1">
      <c r="A2698" s="367">
        <v>2690</v>
      </c>
      <c r="B2698" s="512" t="s">
        <v>2824</v>
      </c>
      <c r="C2698" s="527" t="s">
        <v>5662</v>
      </c>
      <c r="D2698" s="516">
        <v>62006042073</v>
      </c>
      <c r="E2698" s="513" t="s">
        <v>2350</v>
      </c>
      <c r="F2698" s="367" t="s">
        <v>2351</v>
      </c>
      <c r="G2698" s="514">
        <v>100</v>
      </c>
      <c r="H2698" s="514">
        <v>100</v>
      </c>
      <c r="I2698" s="515">
        <v>20</v>
      </c>
    </row>
    <row r="2699" spans="1:9" s="93" customFormat="1" ht="12.75" customHeight="1">
      <c r="A2699" s="367">
        <v>2691</v>
      </c>
      <c r="B2699" s="512" t="s">
        <v>4632</v>
      </c>
      <c r="C2699" s="527" t="s">
        <v>2853</v>
      </c>
      <c r="D2699" s="516">
        <v>62007011211</v>
      </c>
      <c r="E2699" s="513" t="s">
        <v>2350</v>
      </c>
      <c r="F2699" s="367" t="s">
        <v>2351</v>
      </c>
      <c r="G2699" s="514">
        <v>100</v>
      </c>
      <c r="H2699" s="514">
        <v>100</v>
      </c>
      <c r="I2699" s="515">
        <v>20</v>
      </c>
    </row>
    <row r="2700" spans="1:9" s="93" customFormat="1" ht="12.75" customHeight="1">
      <c r="A2700" s="367">
        <v>2692</v>
      </c>
      <c r="B2700" s="512" t="s">
        <v>4422</v>
      </c>
      <c r="C2700" s="527" t="s">
        <v>4313</v>
      </c>
      <c r="D2700" s="516">
        <v>39001016476</v>
      </c>
      <c r="E2700" s="513" t="s">
        <v>2350</v>
      </c>
      <c r="F2700" s="367" t="s">
        <v>2351</v>
      </c>
      <c r="G2700" s="514">
        <v>100</v>
      </c>
      <c r="H2700" s="514">
        <v>100</v>
      </c>
      <c r="I2700" s="515">
        <v>20</v>
      </c>
    </row>
    <row r="2701" spans="1:9" s="93" customFormat="1" ht="12.75" customHeight="1">
      <c r="A2701" s="367">
        <v>2693</v>
      </c>
      <c r="B2701" s="512" t="s">
        <v>3020</v>
      </c>
      <c r="C2701" s="527" t="s">
        <v>5663</v>
      </c>
      <c r="D2701" s="516">
        <v>39001019243</v>
      </c>
      <c r="E2701" s="513" t="s">
        <v>2350</v>
      </c>
      <c r="F2701" s="367" t="s">
        <v>2351</v>
      </c>
      <c r="G2701" s="514">
        <v>100</v>
      </c>
      <c r="H2701" s="514">
        <v>100</v>
      </c>
      <c r="I2701" s="515">
        <v>20</v>
      </c>
    </row>
    <row r="2702" spans="1:9" s="93" customFormat="1" ht="12.75" customHeight="1">
      <c r="A2702" s="367">
        <v>2694</v>
      </c>
      <c r="B2702" s="512" t="s">
        <v>3086</v>
      </c>
      <c r="C2702" s="527" t="s">
        <v>4491</v>
      </c>
      <c r="D2702" s="516">
        <v>62006056543</v>
      </c>
      <c r="E2702" s="513" t="s">
        <v>2350</v>
      </c>
      <c r="F2702" s="367" t="s">
        <v>2351</v>
      </c>
      <c r="G2702" s="514">
        <v>100</v>
      </c>
      <c r="H2702" s="514">
        <v>100</v>
      </c>
      <c r="I2702" s="515">
        <v>20</v>
      </c>
    </row>
    <row r="2703" spans="1:9" s="93" customFormat="1" ht="12.75" customHeight="1">
      <c r="A2703" s="367">
        <v>2695</v>
      </c>
      <c r="B2703" s="512" t="s">
        <v>2526</v>
      </c>
      <c r="C2703" s="527" t="s">
        <v>5664</v>
      </c>
      <c r="D2703" s="516">
        <v>62001044051</v>
      </c>
      <c r="E2703" s="513" t="s">
        <v>2350</v>
      </c>
      <c r="F2703" s="367" t="s">
        <v>2351</v>
      </c>
      <c r="G2703" s="514">
        <v>100</v>
      </c>
      <c r="H2703" s="514">
        <v>100</v>
      </c>
      <c r="I2703" s="515">
        <v>20</v>
      </c>
    </row>
    <row r="2704" spans="1:9" s="93" customFormat="1" ht="12.75" customHeight="1">
      <c r="A2704" s="367">
        <v>2696</v>
      </c>
      <c r="B2704" s="512" t="s">
        <v>2358</v>
      </c>
      <c r="C2704" s="527" t="s">
        <v>5665</v>
      </c>
      <c r="D2704" s="516">
        <v>39001034142</v>
      </c>
      <c r="E2704" s="513" t="s">
        <v>2350</v>
      </c>
      <c r="F2704" s="367" t="s">
        <v>2351</v>
      </c>
      <c r="G2704" s="514">
        <v>100</v>
      </c>
      <c r="H2704" s="514">
        <v>100</v>
      </c>
      <c r="I2704" s="515">
        <v>20</v>
      </c>
    </row>
    <row r="2705" spans="1:9" s="93" customFormat="1" ht="12.75" customHeight="1">
      <c r="A2705" s="367">
        <v>2697</v>
      </c>
      <c r="B2705" s="512" t="s">
        <v>4888</v>
      </c>
      <c r="C2705" s="527" t="s">
        <v>5665</v>
      </c>
      <c r="D2705" s="516">
        <v>39001001006</v>
      </c>
      <c r="E2705" s="513" t="s">
        <v>2350</v>
      </c>
      <c r="F2705" s="367" t="s">
        <v>2351</v>
      </c>
      <c r="G2705" s="514">
        <v>100</v>
      </c>
      <c r="H2705" s="514">
        <v>100</v>
      </c>
      <c r="I2705" s="515">
        <v>20</v>
      </c>
    </row>
    <row r="2706" spans="1:9" s="93" customFormat="1" ht="12.75" customHeight="1">
      <c r="A2706" s="367">
        <v>2698</v>
      </c>
      <c r="B2706" s="512" t="s">
        <v>2630</v>
      </c>
      <c r="C2706" s="527" t="s">
        <v>5666</v>
      </c>
      <c r="D2706" s="516">
        <v>39001032562</v>
      </c>
      <c r="E2706" s="513" t="s">
        <v>2350</v>
      </c>
      <c r="F2706" s="367" t="s">
        <v>2351</v>
      </c>
      <c r="G2706" s="514">
        <v>100</v>
      </c>
      <c r="H2706" s="514">
        <v>100</v>
      </c>
      <c r="I2706" s="515">
        <v>20</v>
      </c>
    </row>
    <row r="2707" spans="1:9" s="93" customFormat="1" ht="12.75" customHeight="1">
      <c r="A2707" s="367">
        <v>2699</v>
      </c>
      <c r="B2707" s="512" t="s">
        <v>2469</v>
      </c>
      <c r="C2707" s="527" t="s">
        <v>2693</v>
      </c>
      <c r="D2707" s="516">
        <v>39001028352</v>
      </c>
      <c r="E2707" s="513" t="s">
        <v>2350</v>
      </c>
      <c r="F2707" s="367" t="s">
        <v>2351</v>
      </c>
      <c r="G2707" s="514">
        <v>100</v>
      </c>
      <c r="H2707" s="514">
        <v>100</v>
      </c>
      <c r="I2707" s="515">
        <v>20</v>
      </c>
    </row>
    <row r="2708" spans="1:9" s="93" customFormat="1" ht="12.75" customHeight="1">
      <c r="A2708" s="367">
        <v>2700</v>
      </c>
      <c r="B2708" s="512" t="s">
        <v>5465</v>
      </c>
      <c r="C2708" s="527" t="s">
        <v>5667</v>
      </c>
      <c r="D2708" s="516">
        <v>58001019854</v>
      </c>
      <c r="E2708" s="513" t="s">
        <v>2350</v>
      </c>
      <c r="F2708" s="367" t="s">
        <v>2351</v>
      </c>
      <c r="G2708" s="514">
        <v>100</v>
      </c>
      <c r="H2708" s="514">
        <v>100</v>
      </c>
      <c r="I2708" s="515">
        <v>20</v>
      </c>
    </row>
    <row r="2709" spans="1:9" s="93" customFormat="1" ht="12.75" customHeight="1">
      <c r="A2709" s="367">
        <v>2701</v>
      </c>
      <c r="B2709" s="512" t="s">
        <v>3285</v>
      </c>
      <c r="C2709" s="527" t="s">
        <v>5668</v>
      </c>
      <c r="D2709" s="516">
        <v>39001034160</v>
      </c>
      <c r="E2709" s="513" t="s">
        <v>2350</v>
      </c>
      <c r="F2709" s="367" t="s">
        <v>2351</v>
      </c>
      <c r="G2709" s="514">
        <v>100</v>
      </c>
      <c r="H2709" s="514">
        <v>100</v>
      </c>
      <c r="I2709" s="515">
        <v>20</v>
      </c>
    </row>
    <row r="2710" spans="1:9" s="93" customFormat="1" ht="12.75" customHeight="1">
      <c r="A2710" s="367">
        <v>2702</v>
      </c>
      <c r="B2710" s="512" t="s">
        <v>2455</v>
      </c>
      <c r="C2710" s="527" t="s">
        <v>4566</v>
      </c>
      <c r="D2710" s="516">
        <v>39001011681</v>
      </c>
      <c r="E2710" s="513" t="s">
        <v>2350</v>
      </c>
      <c r="F2710" s="367" t="s">
        <v>2351</v>
      </c>
      <c r="G2710" s="514">
        <v>100</v>
      </c>
      <c r="H2710" s="514">
        <v>100</v>
      </c>
      <c r="I2710" s="515">
        <v>20</v>
      </c>
    </row>
    <row r="2711" spans="1:9" s="93" customFormat="1" ht="12.75" customHeight="1">
      <c r="A2711" s="367">
        <v>2703</v>
      </c>
      <c r="B2711" s="512" t="s">
        <v>4583</v>
      </c>
      <c r="C2711" s="527" t="s">
        <v>5669</v>
      </c>
      <c r="D2711" s="516">
        <v>39001036884</v>
      </c>
      <c r="E2711" s="513" t="s">
        <v>2350</v>
      </c>
      <c r="F2711" s="367" t="s">
        <v>2351</v>
      </c>
      <c r="G2711" s="514">
        <v>100</v>
      </c>
      <c r="H2711" s="514">
        <v>100</v>
      </c>
      <c r="I2711" s="515">
        <v>20</v>
      </c>
    </row>
    <row r="2712" spans="1:9" s="93" customFormat="1" ht="12.75" customHeight="1">
      <c r="A2712" s="367">
        <v>2704</v>
      </c>
      <c r="B2712" s="512" t="s">
        <v>5670</v>
      </c>
      <c r="C2712" s="527" t="s">
        <v>5534</v>
      </c>
      <c r="D2712" s="516">
        <v>39001029617</v>
      </c>
      <c r="E2712" s="513" t="s">
        <v>2350</v>
      </c>
      <c r="F2712" s="367" t="s">
        <v>2351</v>
      </c>
      <c r="G2712" s="514">
        <v>100</v>
      </c>
      <c r="H2712" s="514">
        <v>100</v>
      </c>
      <c r="I2712" s="515">
        <v>20</v>
      </c>
    </row>
    <row r="2713" spans="1:9" s="93" customFormat="1" ht="12.75" customHeight="1">
      <c r="A2713" s="367">
        <v>2705</v>
      </c>
      <c r="B2713" s="512" t="s">
        <v>2405</v>
      </c>
      <c r="C2713" s="527" t="s">
        <v>5671</v>
      </c>
      <c r="D2713" s="516">
        <v>58001027137</v>
      </c>
      <c r="E2713" s="513" t="s">
        <v>2350</v>
      </c>
      <c r="F2713" s="367" t="s">
        <v>2351</v>
      </c>
      <c r="G2713" s="514">
        <v>100</v>
      </c>
      <c r="H2713" s="514">
        <v>100</v>
      </c>
      <c r="I2713" s="515">
        <v>20</v>
      </c>
    </row>
    <row r="2714" spans="1:9" s="93" customFormat="1" ht="12.75" customHeight="1">
      <c r="A2714" s="367">
        <v>2706</v>
      </c>
      <c r="B2714" s="512" t="s">
        <v>5247</v>
      </c>
      <c r="C2714" s="527" t="s">
        <v>2744</v>
      </c>
      <c r="D2714" s="516">
        <v>39001007902</v>
      </c>
      <c r="E2714" s="513" t="s">
        <v>2350</v>
      </c>
      <c r="F2714" s="367" t="s">
        <v>2351</v>
      </c>
      <c r="G2714" s="514">
        <v>100</v>
      </c>
      <c r="H2714" s="514">
        <v>100</v>
      </c>
      <c r="I2714" s="515">
        <v>20</v>
      </c>
    </row>
    <row r="2715" spans="1:9" s="93" customFormat="1" ht="12.75" customHeight="1">
      <c r="A2715" s="367">
        <v>2707</v>
      </c>
      <c r="B2715" s="512" t="s">
        <v>2469</v>
      </c>
      <c r="C2715" s="527" t="s">
        <v>5672</v>
      </c>
      <c r="D2715" s="516">
        <v>39001029076</v>
      </c>
      <c r="E2715" s="513" t="s">
        <v>2350</v>
      </c>
      <c r="F2715" s="367" t="s">
        <v>2351</v>
      </c>
      <c r="G2715" s="514">
        <v>100</v>
      </c>
      <c r="H2715" s="514">
        <v>100</v>
      </c>
      <c r="I2715" s="515">
        <v>20</v>
      </c>
    </row>
    <row r="2716" spans="1:9" s="93" customFormat="1" ht="12.75" customHeight="1">
      <c r="A2716" s="367">
        <v>2708</v>
      </c>
      <c r="B2716" s="512" t="s">
        <v>2490</v>
      </c>
      <c r="C2716" s="527" t="s">
        <v>5673</v>
      </c>
      <c r="D2716" s="516">
        <v>39001013945</v>
      </c>
      <c r="E2716" s="513" t="s">
        <v>2350</v>
      </c>
      <c r="F2716" s="367" t="s">
        <v>2351</v>
      </c>
      <c r="G2716" s="514">
        <v>100</v>
      </c>
      <c r="H2716" s="514">
        <v>100</v>
      </c>
      <c r="I2716" s="515">
        <v>20</v>
      </c>
    </row>
    <row r="2717" spans="1:9" s="93" customFormat="1" ht="12.75" customHeight="1">
      <c r="A2717" s="367">
        <v>2709</v>
      </c>
      <c r="B2717" s="512" t="s">
        <v>2712</v>
      </c>
      <c r="C2717" s="527" t="s">
        <v>4614</v>
      </c>
      <c r="D2717" s="516">
        <v>39001028298</v>
      </c>
      <c r="E2717" s="513" t="s">
        <v>2350</v>
      </c>
      <c r="F2717" s="367" t="s">
        <v>2351</v>
      </c>
      <c r="G2717" s="514">
        <v>100</v>
      </c>
      <c r="H2717" s="514">
        <v>100</v>
      </c>
      <c r="I2717" s="515">
        <v>20</v>
      </c>
    </row>
    <row r="2718" spans="1:9" s="93" customFormat="1" ht="12.75" customHeight="1">
      <c r="A2718" s="367">
        <v>2710</v>
      </c>
      <c r="B2718" s="512" t="s">
        <v>671</v>
      </c>
      <c r="C2718" s="527" t="s">
        <v>3729</v>
      </c>
      <c r="D2718" s="379">
        <v>53001030647</v>
      </c>
      <c r="E2718" s="513" t="s">
        <v>2350</v>
      </c>
      <c r="F2718" s="367" t="s">
        <v>2351</v>
      </c>
      <c r="G2718" s="514">
        <v>100</v>
      </c>
      <c r="H2718" s="514">
        <v>100</v>
      </c>
      <c r="I2718" s="515">
        <v>20</v>
      </c>
    </row>
    <row r="2719" spans="1:9" s="93" customFormat="1" ht="12.75" customHeight="1">
      <c r="A2719" s="367">
        <v>2711</v>
      </c>
      <c r="B2719" s="512" t="s">
        <v>2435</v>
      </c>
      <c r="C2719" s="527" t="s">
        <v>3470</v>
      </c>
      <c r="D2719" s="379">
        <v>53001052127</v>
      </c>
      <c r="E2719" s="513" t="s">
        <v>2350</v>
      </c>
      <c r="F2719" s="367" t="s">
        <v>2351</v>
      </c>
      <c r="G2719" s="514">
        <v>100</v>
      </c>
      <c r="H2719" s="514">
        <v>100</v>
      </c>
      <c r="I2719" s="515">
        <v>20</v>
      </c>
    </row>
    <row r="2720" spans="1:9" s="93" customFormat="1" ht="12.75" customHeight="1">
      <c r="A2720" s="367">
        <v>2712</v>
      </c>
      <c r="B2720" s="512" t="s">
        <v>3803</v>
      </c>
      <c r="C2720" s="527" t="s">
        <v>3470</v>
      </c>
      <c r="D2720" s="379">
        <v>53001041186</v>
      </c>
      <c r="E2720" s="513" t="s">
        <v>2350</v>
      </c>
      <c r="F2720" s="367" t="s">
        <v>2351</v>
      </c>
      <c r="G2720" s="514">
        <v>100</v>
      </c>
      <c r="H2720" s="514">
        <v>100</v>
      </c>
      <c r="I2720" s="515">
        <v>20</v>
      </c>
    </row>
    <row r="2721" spans="1:9" s="93" customFormat="1" ht="12.75" customHeight="1">
      <c r="A2721" s="367">
        <v>2713</v>
      </c>
      <c r="B2721" s="512" t="s">
        <v>606</v>
      </c>
      <c r="C2721" s="527" t="s">
        <v>5674</v>
      </c>
      <c r="D2721" s="379">
        <v>53001001316</v>
      </c>
      <c r="E2721" s="513" t="s">
        <v>2350</v>
      </c>
      <c r="F2721" s="367" t="s">
        <v>2351</v>
      </c>
      <c r="G2721" s="514">
        <v>100</v>
      </c>
      <c r="H2721" s="514">
        <v>100</v>
      </c>
      <c r="I2721" s="515">
        <v>20</v>
      </c>
    </row>
    <row r="2722" spans="1:9" s="93" customFormat="1" ht="12.75" customHeight="1">
      <c r="A2722" s="367">
        <v>2714</v>
      </c>
      <c r="B2722" s="512" t="s">
        <v>2435</v>
      </c>
      <c r="C2722" s="527" t="s">
        <v>2973</v>
      </c>
      <c r="D2722" s="379">
        <v>53001019648</v>
      </c>
      <c r="E2722" s="513" t="s">
        <v>2350</v>
      </c>
      <c r="F2722" s="367" t="s">
        <v>2351</v>
      </c>
      <c r="G2722" s="514">
        <v>100</v>
      </c>
      <c r="H2722" s="514">
        <v>100</v>
      </c>
      <c r="I2722" s="515">
        <v>20</v>
      </c>
    </row>
    <row r="2723" spans="1:9" s="93" customFormat="1" ht="12.75" customHeight="1">
      <c r="A2723" s="367">
        <v>2715</v>
      </c>
      <c r="B2723" s="512" t="s">
        <v>4795</v>
      </c>
      <c r="C2723" s="527" t="s">
        <v>2818</v>
      </c>
      <c r="D2723" s="379">
        <v>53001041423</v>
      </c>
      <c r="E2723" s="513" t="s">
        <v>2350</v>
      </c>
      <c r="F2723" s="367" t="s">
        <v>2351</v>
      </c>
      <c r="G2723" s="514">
        <v>100</v>
      </c>
      <c r="H2723" s="514">
        <v>100</v>
      </c>
      <c r="I2723" s="515">
        <v>20</v>
      </c>
    </row>
    <row r="2724" spans="1:9" s="93" customFormat="1" ht="12.75" customHeight="1">
      <c r="A2724" s="367">
        <v>2716</v>
      </c>
      <c r="B2724" s="512" t="s">
        <v>5675</v>
      </c>
      <c r="C2724" s="527" t="s">
        <v>804</v>
      </c>
      <c r="D2724" s="379">
        <v>60001025523</v>
      </c>
      <c r="E2724" s="513" t="s">
        <v>2350</v>
      </c>
      <c r="F2724" s="367" t="s">
        <v>2351</v>
      </c>
      <c r="G2724" s="514">
        <v>100</v>
      </c>
      <c r="H2724" s="514">
        <v>100</v>
      </c>
      <c r="I2724" s="515">
        <v>20</v>
      </c>
    </row>
    <row r="2725" spans="1:9" s="93" customFormat="1" ht="12.75" customHeight="1">
      <c r="A2725" s="367">
        <v>2717</v>
      </c>
      <c r="B2725" s="512" t="s">
        <v>4843</v>
      </c>
      <c r="C2725" s="527" t="s">
        <v>2818</v>
      </c>
      <c r="D2725" s="379">
        <v>53001047269</v>
      </c>
      <c r="E2725" s="513" t="s">
        <v>2350</v>
      </c>
      <c r="F2725" s="367" t="s">
        <v>2351</v>
      </c>
      <c r="G2725" s="514">
        <v>100</v>
      </c>
      <c r="H2725" s="514">
        <v>100</v>
      </c>
      <c r="I2725" s="515">
        <v>20</v>
      </c>
    </row>
    <row r="2726" spans="1:9" s="93" customFormat="1" ht="12.75" customHeight="1">
      <c r="A2726" s="367">
        <v>2718</v>
      </c>
      <c r="B2726" s="512" t="s">
        <v>2353</v>
      </c>
      <c r="C2726" s="527" t="s">
        <v>5416</v>
      </c>
      <c r="D2726" s="379">
        <v>53001056914</v>
      </c>
      <c r="E2726" s="513" t="s">
        <v>2350</v>
      </c>
      <c r="F2726" s="367" t="s">
        <v>2351</v>
      </c>
      <c r="G2726" s="514">
        <v>100</v>
      </c>
      <c r="H2726" s="514">
        <v>100</v>
      </c>
      <c r="I2726" s="515">
        <v>20</v>
      </c>
    </row>
    <row r="2727" spans="1:9" s="93" customFormat="1" ht="12.75" customHeight="1">
      <c r="A2727" s="367">
        <v>2719</v>
      </c>
      <c r="B2727" s="512" t="s">
        <v>2634</v>
      </c>
      <c r="C2727" s="527" t="s">
        <v>5676</v>
      </c>
      <c r="D2727" s="379">
        <v>53001057474</v>
      </c>
      <c r="E2727" s="513" t="s">
        <v>2350</v>
      </c>
      <c r="F2727" s="367" t="s">
        <v>2351</v>
      </c>
      <c r="G2727" s="514">
        <v>100</v>
      </c>
      <c r="H2727" s="514">
        <v>100</v>
      </c>
      <c r="I2727" s="515">
        <v>20</v>
      </c>
    </row>
    <row r="2728" spans="1:9" s="93" customFormat="1" ht="12.75" customHeight="1">
      <c r="A2728" s="367">
        <v>2720</v>
      </c>
      <c r="B2728" s="512" t="s">
        <v>2455</v>
      </c>
      <c r="C2728" s="527" t="s">
        <v>3665</v>
      </c>
      <c r="D2728" s="379">
        <v>60002007999</v>
      </c>
      <c r="E2728" s="513" t="s">
        <v>2350</v>
      </c>
      <c r="F2728" s="367" t="s">
        <v>2351</v>
      </c>
      <c r="G2728" s="514">
        <v>100</v>
      </c>
      <c r="H2728" s="514">
        <v>100</v>
      </c>
      <c r="I2728" s="515">
        <v>20</v>
      </c>
    </row>
    <row r="2729" spans="1:9" s="93" customFormat="1" ht="12.75" customHeight="1">
      <c r="A2729" s="367">
        <v>2721</v>
      </c>
      <c r="B2729" s="512" t="s">
        <v>2946</v>
      </c>
      <c r="C2729" s="527" t="s">
        <v>4586</v>
      </c>
      <c r="D2729" s="379">
        <v>53001021536</v>
      </c>
      <c r="E2729" s="513" t="s">
        <v>2350</v>
      </c>
      <c r="F2729" s="367" t="s">
        <v>2351</v>
      </c>
      <c r="G2729" s="514">
        <v>100</v>
      </c>
      <c r="H2729" s="514">
        <v>100</v>
      </c>
      <c r="I2729" s="515">
        <v>20</v>
      </c>
    </row>
    <row r="2730" spans="1:9" s="93" customFormat="1" ht="12.75" customHeight="1">
      <c r="A2730" s="367">
        <v>2722</v>
      </c>
      <c r="B2730" s="512" t="s">
        <v>676</v>
      </c>
      <c r="C2730" s="527" t="s">
        <v>2655</v>
      </c>
      <c r="D2730" s="379">
        <v>62001042390</v>
      </c>
      <c r="E2730" s="513" t="s">
        <v>2350</v>
      </c>
      <c r="F2730" s="367" t="s">
        <v>2351</v>
      </c>
      <c r="G2730" s="514">
        <v>100</v>
      </c>
      <c r="H2730" s="514">
        <v>100</v>
      </c>
      <c r="I2730" s="515">
        <v>20</v>
      </c>
    </row>
    <row r="2731" spans="1:9" s="93" customFormat="1" ht="12.75" customHeight="1">
      <c r="A2731" s="367">
        <v>2723</v>
      </c>
      <c r="B2731" s="512" t="s">
        <v>5677</v>
      </c>
      <c r="C2731" s="527" t="s">
        <v>5678</v>
      </c>
      <c r="D2731" s="379">
        <v>62006062308</v>
      </c>
      <c r="E2731" s="513" t="s">
        <v>2350</v>
      </c>
      <c r="F2731" s="367" t="s">
        <v>2351</v>
      </c>
      <c r="G2731" s="514">
        <v>100</v>
      </c>
      <c r="H2731" s="514">
        <v>100</v>
      </c>
      <c r="I2731" s="515">
        <v>20</v>
      </c>
    </row>
    <row r="2732" spans="1:9" s="93" customFormat="1" ht="12.75" customHeight="1">
      <c r="A2732" s="367">
        <v>2724</v>
      </c>
      <c r="B2732" s="512" t="s">
        <v>2461</v>
      </c>
      <c r="C2732" s="527" t="s">
        <v>5351</v>
      </c>
      <c r="D2732" s="379">
        <v>55001022590</v>
      </c>
      <c r="E2732" s="513" t="s">
        <v>2350</v>
      </c>
      <c r="F2732" s="367" t="s">
        <v>2351</v>
      </c>
      <c r="G2732" s="514">
        <v>100</v>
      </c>
      <c r="H2732" s="514">
        <v>100</v>
      </c>
      <c r="I2732" s="515">
        <v>20</v>
      </c>
    </row>
    <row r="2733" spans="1:9" s="93" customFormat="1" ht="12.75" customHeight="1">
      <c r="A2733" s="367">
        <v>2725</v>
      </c>
      <c r="B2733" s="512" t="s">
        <v>2714</v>
      </c>
      <c r="C2733" s="527" t="s">
        <v>3663</v>
      </c>
      <c r="D2733" s="379">
        <v>62004017236</v>
      </c>
      <c r="E2733" s="513" t="s">
        <v>2350</v>
      </c>
      <c r="F2733" s="367" t="s">
        <v>2351</v>
      </c>
      <c r="G2733" s="514">
        <v>100</v>
      </c>
      <c r="H2733" s="514">
        <v>100</v>
      </c>
      <c r="I2733" s="515">
        <v>20</v>
      </c>
    </row>
    <row r="2734" spans="1:9" s="93" customFormat="1" ht="12.75" customHeight="1">
      <c r="A2734" s="367">
        <v>2726</v>
      </c>
      <c r="B2734" s="512" t="s">
        <v>606</v>
      </c>
      <c r="C2734" s="527" t="s">
        <v>4268</v>
      </c>
      <c r="D2734" s="512">
        <v>56001005830</v>
      </c>
      <c r="E2734" s="513" t="s">
        <v>2350</v>
      </c>
      <c r="F2734" s="367" t="s">
        <v>2351</v>
      </c>
      <c r="G2734" s="514">
        <v>100</v>
      </c>
      <c r="H2734" s="514">
        <v>100</v>
      </c>
      <c r="I2734" s="515">
        <v>20</v>
      </c>
    </row>
    <row r="2735" spans="1:9" s="93" customFormat="1" ht="12.75" customHeight="1">
      <c r="A2735" s="367">
        <v>2727</v>
      </c>
      <c r="B2735" s="512" t="s">
        <v>676</v>
      </c>
      <c r="C2735" s="527" t="s">
        <v>2562</v>
      </c>
      <c r="D2735" s="512">
        <v>56001005867</v>
      </c>
      <c r="E2735" s="513" t="s">
        <v>2350</v>
      </c>
      <c r="F2735" s="367" t="s">
        <v>2351</v>
      </c>
      <c r="G2735" s="514">
        <v>100</v>
      </c>
      <c r="H2735" s="514">
        <v>100</v>
      </c>
      <c r="I2735" s="515">
        <v>20</v>
      </c>
    </row>
    <row r="2736" spans="1:9" s="93" customFormat="1" ht="12.75" customHeight="1">
      <c r="A2736" s="367">
        <v>2728</v>
      </c>
      <c r="B2736" s="512" t="s">
        <v>4783</v>
      </c>
      <c r="C2736" s="527" t="s">
        <v>3120</v>
      </c>
      <c r="D2736" s="512">
        <v>56001018346</v>
      </c>
      <c r="E2736" s="513" t="s">
        <v>2350</v>
      </c>
      <c r="F2736" s="367" t="s">
        <v>2351</v>
      </c>
      <c r="G2736" s="514">
        <v>100</v>
      </c>
      <c r="H2736" s="514">
        <v>100</v>
      </c>
      <c r="I2736" s="515">
        <v>20</v>
      </c>
    </row>
    <row r="2737" spans="1:9" s="93" customFormat="1" ht="12.75" customHeight="1">
      <c r="A2737" s="367">
        <v>2729</v>
      </c>
      <c r="B2737" s="512" t="s">
        <v>2392</v>
      </c>
      <c r="C2737" s="527" t="s">
        <v>3397</v>
      </c>
      <c r="D2737" s="512">
        <v>56001018227</v>
      </c>
      <c r="E2737" s="513" t="s">
        <v>2350</v>
      </c>
      <c r="F2737" s="367" t="s">
        <v>2351</v>
      </c>
      <c r="G2737" s="514">
        <v>100</v>
      </c>
      <c r="H2737" s="514">
        <v>100</v>
      </c>
      <c r="I2737" s="515">
        <v>20</v>
      </c>
    </row>
    <row r="2738" spans="1:9" s="93" customFormat="1" ht="12.75" customHeight="1">
      <c r="A2738" s="367">
        <v>2730</v>
      </c>
      <c r="B2738" s="512" t="s">
        <v>5679</v>
      </c>
      <c r="C2738" s="527" t="s">
        <v>2452</v>
      </c>
      <c r="D2738" s="512">
        <v>56001016751</v>
      </c>
      <c r="E2738" s="513" t="s">
        <v>2350</v>
      </c>
      <c r="F2738" s="367" t="s">
        <v>2351</v>
      </c>
      <c r="G2738" s="514">
        <v>100</v>
      </c>
      <c r="H2738" s="514">
        <v>100</v>
      </c>
      <c r="I2738" s="515">
        <v>20</v>
      </c>
    </row>
    <row r="2739" spans="1:9" s="93" customFormat="1" ht="12.75" customHeight="1">
      <c r="A2739" s="367">
        <v>2731</v>
      </c>
      <c r="B2739" s="512" t="s">
        <v>2601</v>
      </c>
      <c r="C2739" s="527" t="s">
        <v>5680</v>
      </c>
      <c r="D2739" s="512">
        <v>56001019763</v>
      </c>
      <c r="E2739" s="513" t="s">
        <v>2350</v>
      </c>
      <c r="F2739" s="367" t="s">
        <v>2351</v>
      </c>
      <c r="G2739" s="514">
        <v>100</v>
      </c>
      <c r="H2739" s="514">
        <v>100</v>
      </c>
      <c r="I2739" s="515">
        <v>20</v>
      </c>
    </row>
    <row r="2740" spans="1:9" s="93" customFormat="1" ht="12.75" customHeight="1">
      <c r="A2740" s="367">
        <v>2732</v>
      </c>
      <c r="B2740" s="512" t="s">
        <v>2601</v>
      </c>
      <c r="C2740" s="527" t="s">
        <v>4050</v>
      </c>
      <c r="D2740" s="512">
        <v>56001005743</v>
      </c>
      <c r="E2740" s="513" t="s">
        <v>2350</v>
      </c>
      <c r="F2740" s="367" t="s">
        <v>2351</v>
      </c>
      <c r="G2740" s="514">
        <v>100</v>
      </c>
      <c r="H2740" s="514">
        <v>100</v>
      </c>
      <c r="I2740" s="515">
        <v>20</v>
      </c>
    </row>
    <row r="2741" spans="1:9" s="93" customFormat="1" ht="12.75" customHeight="1">
      <c r="A2741" s="367">
        <v>2733</v>
      </c>
      <c r="B2741" s="512" t="s">
        <v>2793</v>
      </c>
      <c r="C2741" s="527" t="s">
        <v>5681</v>
      </c>
      <c r="D2741" s="512">
        <v>56001015669</v>
      </c>
      <c r="E2741" s="513" t="s">
        <v>2350</v>
      </c>
      <c r="F2741" s="367" t="s">
        <v>2351</v>
      </c>
      <c r="G2741" s="514">
        <v>100</v>
      </c>
      <c r="H2741" s="514">
        <v>100</v>
      </c>
      <c r="I2741" s="515">
        <v>20</v>
      </c>
    </row>
    <row r="2742" spans="1:9" s="93" customFormat="1" ht="12.75" customHeight="1">
      <c r="A2742" s="367">
        <v>2734</v>
      </c>
      <c r="B2742" s="512" t="s">
        <v>2766</v>
      </c>
      <c r="C2742" s="527" t="s">
        <v>2969</v>
      </c>
      <c r="D2742" s="512">
        <v>56001018430</v>
      </c>
      <c r="E2742" s="513" t="s">
        <v>2350</v>
      </c>
      <c r="F2742" s="367" t="s">
        <v>2351</v>
      </c>
      <c r="G2742" s="514">
        <v>100</v>
      </c>
      <c r="H2742" s="514">
        <v>100</v>
      </c>
      <c r="I2742" s="515">
        <v>20</v>
      </c>
    </row>
    <row r="2743" spans="1:9" s="93" customFormat="1" ht="12.75" customHeight="1">
      <c r="A2743" s="367">
        <v>2735</v>
      </c>
      <c r="B2743" s="512" t="s">
        <v>2446</v>
      </c>
      <c r="C2743" s="527" t="s">
        <v>5203</v>
      </c>
      <c r="D2743" s="512">
        <v>56001003194</v>
      </c>
      <c r="E2743" s="513" t="s">
        <v>2350</v>
      </c>
      <c r="F2743" s="367" t="s">
        <v>2351</v>
      </c>
      <c r="G2743" s="514">
        <v>100</v>
      </c>
      <c r="H2743" s="514">
        <v>100</v>
      </c>
      <c r="I2743" s="515">
        <v>20</v>
      </c>
    </row>
    <row r="2744" spans="1:9" s="93" customFormat="1" ht="12.75" customHeight="1">
      <c r="A2744" s="367">
        <v>2736</v>
      </c>
      <c r="B2744" s="512" t="s">
        <v>2403</v>
      </c>
      <c r="C2744" s="527" t="s">
        <v>2825</v>
      </c>
      <c r="D2744" s="512">
        <v>35001056158</v>
      </c>
      <c r="E2744" s="513" t="s">
        <v>2350</v>
      </c>
      <c r="F2744" s="367" t="s">
        <v>2351</v>
      </c>
      <c r="G2744" s="514">
        <v>100</v>
      </c>
      <c r="H2744" s="514">
        <v>100</v>
      </c>
      <c r="I2744" s="515">
        <v>20</v>
      </c>
    </row>
    <row r="2745" spans="1:9" s="93" customFormat="1" ht="12.75" customHeight="1">
      <c r="A2745" s="367">
        <v>2737</v>
      </c>
      <c r="B2745" s="512" t="s">
        <v>5682</v>
      </c>
      <c r="C2745" s="527" t="s">
        <v>3909</v>
      </c>
      <c r="D2745" s="512">
        <v>57001038616</v>
      </c>
      <c r="E2745" s="513" t="s">
        <v>2350</v>
      </c>
      <c r="F2745" s="367" t="s">
        <v>2351</v>
      </c>
      <c r="G2745" s="514">
        <v>100</v>
      </c>
      <c r="H2745" s="514">
        <v>100</v>
      </c>
      <c r="I2745" s="515">
        <v>20</v>
      </c>
    </row>
    <row r="2746" spans="1:9" s="93" customFormat="1" ht="12.75" customHeight="1">
      <c r="A2746" s="367">
        <v>2738</v>
      </c>
      <c r="B2746" s="512" t="s">
        <v>3343</v>
      </c>
      <c r="C2746" s="527" t="s">
        <v>3662</v>
      </c>
      <c r="D2746" s="512">
        <v>56001023145</v>
      </c>
      <c r="E2746" s="513" t="s">
        <v>2350</v>
      </c>
      <c r="F2746" s="367" t="s">
        <v>2351</v>
      </c>
      <c r="G2746" s="514">
        <v>100</v>
      </c>
      <c r="H2746" s="514">
        <v>100</v>
      </c>
      <c r="I2746" s="515">
        <v>20</v>
      </c>
    </row>
    <row r="2747" spans="1:9" s="93" customFormat="1" ht="12.75" customHeight="1">
      <c r="A2747" s="367">
        <v>2739</v>
      </c>
      <c r="B2747" s="512" t="s">
        <v>2405</v>
      </c>
      <c r="C2747" s="527" t="s">
        <v>3341</v>
      </c>
      <c r="D2747" s="512">
        <v>56001015749</v>
      </c>
      <c r="E2747" s="513" t="s">
        <v>2350</v>
      </c>
      <c r="F2747" s="367" t="s">
        <v>2351</v>
      </c>
      <c r="G2747" s="514">
        <v>100</v>
      </c>
      <c r="H2747" s="514">
        <v>100</v>
      </c>
      <c r="I2747" s="515">
        <v>20</v>
      </c>
    </row>
    <row r="2748" spans="1:9" s="93" customFormat="1" ht="12.75" customHeight="1">
      <c r="A2748" s="367">
        <v>2740</v>
      </c>
      <c r="B2748" s="512" t="s">
        <v>4952</v>
      </c>
      <c r="C2748" s="527" t="s">
        <v>5683</v>
      </c>
      <c r="D2748" s="512">
        <v>56001020711</v>
      </c>
      <c r="E2748" s="513" t="s">
        <v>2350</v>
      </c>
      <c r="F2748" s="367" t="s">
        <v>2351</v>
      </c>
      <c r="G2748" s="514">
        <v>100</v>
      </c>
      <c r="H2748" s="514">
        <v>100</v>
      </c>
      <c r="I2748" s="515">
        <v>20</v>
      </c>
    </row>
    <row r="2749" spans="1:9" s="93" customFormat="1" ht="12.75" customHeight="1">
      <c r="A2749" s="367">
        <v>2741</v>
      </c>
      <c r="B2749" s="512" t="s">
        <v>5418</v>
      </c>
      <c r="C2749" s="527" t="s">
        <v>4190</v>
      </c>
      <c r="D2749" s="512">
        <v>56001007406</v>
      </c>
      <c r="E2749" s="513" t="s">
        <v>2350</v>
      </c>
      <c r="F2749" s="367" t="s">
        <v>2351</v>
      </c>
      <c r="G2749" s="514">
        <v>100</v>
      </c>
      <c r="H2749" s="514">
        <v>100</v>
      </c>
      <c r="I2749" s="515">
        <v>20</v>
      </c>
    </row>
    <row r="2750" spans="1:9" s="93" customFormat="1" ht="12.75" customHeight="1">
      <c r="A2750" s="367">
        <v>2742</v>
      </c>
      <c r="B2750" s="512" t="s">
        <v>2570</v>
      </c>
      <c r="C2750" s="527" t="s">
        <v>5326</v>
      </c>
      <c r="D2750" s="512">
        <v>56001015574</v>
      </c>
      <c r="E2750" s="513" t="s">
        <v>2350</v>
      </c>
      <c r="F2750" s="367" t="s">
        <v>2351</v>
      </c>
      <c r="G2750" s="514">
        <v>100</v>
      </c>
      <c r="H2750" s="514">
        <v>100</v>
      </c>
      <c r="I2750" s="515">
        <v>20</v>
      </c>
    </row>
    <row r="2751" spans="1:9" s="93" customFormat="1" ht="12.75" customHeight="1">
      <c r="A2751" s="367">
        <v>2743</v>
      </c>
      <c r="B2751" s="512" t="s">
        <v>513</v>
      </c>
      <c r="C2751" s="527" t="s">
        <v>2626</v>
      </c>
      <c r="D2751" s="512">
        <v>56001019069</v>
      </c>
      <c r="E2751" s="513" t="s">
        <v>2350</v>
      </c>
      <c r="F2751" s="367" t="s">
        <v>2351</v>
      </c>
      <c r="G2751" s="514">
        <v>100</v>
      </c>
      <c r="H2751" s="514">
        <v>100</v>
      </c>
      <c r="I2751" s="515">
        <v>20</v>
      </c>
    </row>
    <row r="2752" spans="1:9" s="93" customFormat="1" ht="12.75" customHeight="1">
      <c r="A2752" s="367">
        <v>2744</v>
      </c>
      <c r="B2752" s="512" t="s">
        <v>4798</v>
      </c>
      <c r="C2752" s="527" t="s">
        <v>2528</v>
      </c>
      <c r="D2752" s="512">
        <v>56001016216</v>
      </c>
      <c r="E2752" s="513" t="s">
        <v>2350</v>
      </c>
      <c r="F2752" s="367" t="s">
        <v>2351</v>
      </c>
      <c r="G2752" s="514">
        <v>100</v>
      </c>
      <c r="H2752" s="514">
        <v>100</v>
      </c>
      <c r="I2752" s="515">
        <v>20</v>
      </c>
    </row>
    <row r="2753" spans="1:9" s="93" customFormat="1" ht="12.75" customHeight="1">
      <c r="A2753" s="367">
        <v>2745</v>
      </c>
      <c r="B2753" s="512" t="s">
        <v>5462</v>
      </c>
      <c r="C2753" s="527" t="s">
        <v>5684</v>
      </c>
      <c r="D2753" s="512">
        <v>61009030786</v>
      </c>
      <c r="E2753" s="513" t="s">
        <v>2350</v>
      </c>
      <c r="F2753" s="367" t="s">
        <v>2351</v>
      </c>
      <c r="G2753" s="514">
        <v>100</v>
      </c>
      <c r="H2753" s="514">
        <v>100</v>
      </c>
      <c r="I2753" s="515">
        <v>20</v>
      </c>
    </row>
    <row r="2754" spans="1:9" s="93" customFormat="1" ht="12.75" customHeight="1">
      <c r="A2754" s="367">
        <v>2746</v>
      </c>
      <c r="B2754" s="512" t="s">
        <v>3012</v>
      </c>
      <c r="C2754" s="527" t="s">
        <v>4329</v>
      </c>
      <c r="D2754" s="512">
        <v>61006057650</v>
      </c>
      <c r="E2754" s="513" t="s">
        <v>2350</v>
      </c>
      <c r="F2754" s="367" t="s">
        <v>2351</v>
      </c>
      <c r="G2754" s="514">
        <v>100</v>
      </c>
      <c r="H2754" s="514">
        <v>100</v>
      </c>
      <c r="I2754" s="515">
        <v>20</v>
      </c>
    </row>
    <row r="2755" spans="1:9" s="93" customFormat="1" ht="12.75" customHeight="1">
      <c r="A2755" s="367">
        <v>2747</v>
      </c>
      <c r="B2755" s="512" t="s">
        <v>678</v>
      </c>
      <c r="C2755" s="527" t="s">
        <v>3720</v>
      </c>
      <c r="D2755" s="512">
        <v>61007001052</v>
      </c>
      <c r="E2755" s="513" t="s">
        <v>2350</v>
      </c>
      <c r="F2755" s="367" t="s">
        <v>2351</v>
      </c>
      <c r="G2755" s="514">
        <v>100</v>
      </c>
      <c r="H2755" s="514">
        <v>100</v>
      </c>
      <c r="I2755" s="515">
        <v>20</v>
      </c>
    </row>
    <row r="2756" spans="1:9" s="93" customFormat="1" ht="12.75" customHeight="1">
      <c r="A2756" s="367">
        <v>2748</v>
      </c>
      <c r="B2756" s="512" t="s">
        <v>2959</v>
      </c>
      <c r="C2756" s="527" t="s">
        <v>5685</v>
      </c>
      <c r="D2756" s="512">
        <v>61007003572</v>
      </c>
      <c r="E2756" s="513" t="s">
        <v>2350</v>
      </c>
      <c r="F2756" s="367" t="s">
        <v>2351</v>
      </c>
      <c r="G2756" s="514">
        <v>100</v>
      </c>
      <c r="H2756" s="514">
        <v>100</v>
      </c>
      <c r="I2756" s="515">
        <v>20</v>
      </c>
    </row>
    <row r="2757" spans="1:9" s="93" customFormat="1" ht="12.75" customHeight="1">
      <c r="A2757" s="367">
        <v>2749</v>
      </c>
      <c r="B2757" s="512" t="s">
        <v>676</v>
      </c>
      <c r="C2757" s="527" t="s">
        <v>2562</v>
      </c>
      <c r="D2757" s="512">
        <v>61001015748</v>
      </c>
      <c r="E2757" s="513" t="s">
        <v>2350</v>
      </c>
      <c r="F2757" s="367" t="s">
        <v>2351</v>
      </c>
      <c r="G2757" s="514">
        <v>100</v>
      </c>
      <c r="H2757" s="514">
        <v>100</v>
      </c>
      <c r="I2757" s="515">
        <v>20</v>
      </c>
    </row>
    <row r="2758" spans="1:9" s="93" customFormat="1" ht="12.75" customHeight="1">
      <c r="A2758" s="367">
        <v>2750</v>
      </c>
      <c r="B2758" s="512" t="s">
        <v>2959</v>
      </c>
      <c r="C2758" s="527" t="s">
        <v>804</v>
      </c>
      <c r="D2758" s="512">
        <v>61006009867</v>
      </c>
      <c r="E2758" s="513" t="s">
        <v>2350</v>
      </c>
      <c r="F2758" s="367" t="s">
        <v>2351</v>
      </c>
      <c r="G2758" s="514">
        <v>100</v>
      </c>
      <c r="H2758" s="514">
        <v>100</v>
      </c>
      <c r="I2758" s="515">
        <v>20</v>
      </c>
    </row>
    <row r="2759" spans="1:9" s="93" customFormat="1" ht="12.75" customHeight="1">
      <c r="A2759" s="367">
        <v>2751</v>
      </c>
      <c r="B2759" s="512" t="s">
        <v>2540</v>
      </c>
      <c r="C2759" s="527" t="s">
        <v>3335</v>
      </c>
      <c r="D2759" s="512">
        <v>61008019819</v>
      </c>
      <c r="E2759" s="513" t="s">
        <v>2350</v>
      </c>
      <c r="F2759" s="367" t="s">
        <v>2351</v>
      </c>
      <c r="G2759" s="514">
        <v>100</v>
      </c>
      <c r="H2759" s="514">
        <v>100</v>
      </c>
      <c r="I2759" s="515">
        <v>20</v>
      </c>
    </row>
    <row r="2760" spans="1:9" s="93" customFormat="1" ht="12.75" customHeight="1">
      <c r="A2760" s="367">
        <v>2752</v>
      </c>
      <c r="B2760" s="512" t="s">
        <v>5686</v>
      </c>
      <c r="C2760" s="527" t="s">
        <v>3513</v>
      </c>
      <c r="D2760" s="512">
        <v>61008013102</v>
      </c>
      <c r="E2760" s="513" t="s">
        <v>2350</v>
      </c>
      <c r="F2760" s="367" t="s">
        <v>2351</v>
      </c>
      <c r="G2760" s="514">
        <v>100</v>
      </c>
      <c r="H2760" s="514">
        <v>100</v>
      </c>
      <c r="I2760" s="515">
        <v>20</v>
      </c>
    </row>
    <row r="2761" spans="1:9" s="93" customFormat="1" ht="12.75" customHeight="1">
      <c r="A2761" s="367">
        <v>2753</v>
      </c>
      <c r="B2761" s="512" t="s">
        <v>5687</v>
      </c>
      <c r="C2761" s="527" t="s">
        <v>5688</v>
      </c>
      <c r="D2761" s="512">
        <v>61008000197</v>
      </c>
      <c r="E2761" s="513" t="s">
        <v>2350</v>
      </c>
      <c r="F2761" s="367" t="s">
        <v>2351</v>
      </c>
      <c r="G2761" s="514">
        <v>100</v>
      </c>
      <c r="H2761" s="514">
        <v>100</v>
      </c>
      <c r="I2761" s="515">
        <v>20</v>
      </c>
    </row>
    <row r="2762" spans="1:9" s="93" customFormat="1" ht="12.75" customHeight="1">
      <c r="A2762" s="367">
        <v>2754</v>
      </c>
      <c r="B2762" s="512" t="s">
        <v>3885</v>
      </c>
      <c r="C2762" s="527" t="s">
        <v>4595</v>
      </c>
      <c r="D2762" s="512">
        <v>61008006202</v>
      </c>
      <c r="E2762" s="513" t="s">
        <v>2350</v>
      </c>
      <c r="F2762" s="367" t="s">
        <v>2351</v>
      </c>
      <c r="G2762" s="514">
        <v>100</v>
      </c>
      <c r="H2762" s="514">
        <v>100</v>
      </c>
      <c r="I2762" s="515">
        <v>20</v>
      </c>
    </row>
    <row r="2763" spans="1:9" s="93" customFormat="1" ht="12.75" customHeight="1">
      <c r="A2763" s="367">
        <v>2755</v>
      </c>
      <c r="B2763" s="512" t="s">
        <v>4783</v>
      </c>
      <c r="C2763" s="527" t="s">
        <v>3537</v>
      </c>
      <c r="D2763" s="512">
        <v>61008014463</v>
      </c>
      <c r="E2763" s="513" t="s">
        <v>2350</v>
      </c>
      <c r="F2763" s="367" t="s">
        <v>2351</v>
      </c>
      <c r="G2763" s="514">
        <v>100</v>
      </c>
      <c r="H2763" s="514">
        <v>100</v>
      </c>
      <c r="I2763" s="515">
        <v>20</v>
      </c>
    </row>
    <row r="2764" spans="1:9" s="93" customFormat="1" ht="12.75" customHeight="1">
      <c r="A2764" s="367">
        <v>2756</v>
      </c>
      <c r="B2764" s="512" t="s">
        <v>2520</v>
      </c>
      <c r="C2764" s="527" t="s">
        <v>4607</v>
      </c>
      <c r="D2764" s="512">
        <v>61008011610</v>
      </c>
      <c r="E2764" s="513" t="s">
        <v>2350</v>
      </c>
      <c r="F2764" s="367" t="s">
        <v>2351</v>
      </c>
      <c r="G2764" s="514">
        <v>100</v>
      </c>
      <c r="H2764" s="514">
        <v>100</v>
      </c>
      <c r="I2764" s="515">
        <v>20</v>
      </c>
    </row>
    <row r="2765" spans="1:9" s="93" customFormat="1" ht="12.75" customHeight="1">
      <c r="A2765" s="367">
        <v>2757</v>
      </c>
      <c r="B2765" s="512" t="s">
        <v>2405</v>
      </c>
      <c r="C2765" s="527" t="s">
        <v>5689</v>
      </c>
      <c r="D2765" s="512">
        <v>61008015230</v>
      </c>
      <c r="E2765" s="513" t="s">
        <v>2350</v>
      </c>
      <c r="F2765" s="367" t="s">
        <v>2351</v>
      </c>
      <c r="G2765" s="514">
        <v>100</v>
      </c>
      <c r="H2765" s="514">
        <v>100</v>
      </c>
      <c r="I2765" s="515">
        <v>20</v>
      </c>
    </row>
    <row r="2766" spans="1:9" s="93" customFormat="1" ht="12.75" customHeight="1">
      <c r="A2766" s="367">
        <v>2758</v>
      </c>
      <c r="B2766" s="512" t="s">
        <v>4251</v>
      </c>
      <c r="C2766" s="527" t="s">
        <v>3274</v>
      </c>
      <c r="D2766" s="512">
        <v>61008003655</v>
      </c>
      <c r="E2766" s="513" t="s">
        <v>2350</v>
      </c>
      <c r="F2766" s="367" t="s">
        <v>2351</v>
      </c>
      <c r="G2766" s="514">
        <v>100</v>
      </c>
      <c r="H2766" s="514">
        <v>100</v>
      </c>
      <c r="I2766" s="515">
        <v>20</v>
      </c>
    </row>
    <row r="2767" spans="1:9" s="93" customFormat="1" ht="12.75" customHeight="1">
      <c r="A2767" s="367">
        <v>2759</v>
      </c>
      <c r="B2767" s="512" t="s">
        <v>858</v>
      </c>
      <c r="C2767" s="527" t="s">
        <v>3514</v>
      </c>
      <c r="D2767" s="512">
        <v>61008016794</v>
      </c>
      <c r="E2767" s="513" t="s">
        <v>2350</v>
      </c>
      <c r="F2767" s="367" t="s">
        <v>2351</v>
      </c>
      <c r="G2767" s="514">
        <v>100</v>
      </c>
      <c r="H2767" s="514">
        <v>100</v>
      </c>
      <c r="I2767" s="515">
        <v>20</v>
      </c>
    </row>
    <row r="2768" spans="1:9" s="93" customFormat="1" ht="12.75" customHeight="1">
      <c r="A2768" s="367">
        <v>2760</v>
      </c>
      <c r="B2768" s="512" t="s">
        <v>587</v>
      </c>
      <c r="C2768" s="527" t="s">
        <v>3532</v>
      </c>
      <c r="D2768" s="512">
        <v>61008018757</v>
      </c>
      <c r="E2768" s="513" t="s">
        <v>2350</v>
      </c>
      <c r="F2768" s="367" t="s">
        <v>2351</v>
      </c>
      <c r="G2768" s="514">
        <v>100</v>
      </c>
      <c r="H2768" s="514">
        <v>100</v>
      </c>
      <c r="I2768" s="515">
        <v>20</v>
      </c>
    </row>
    <row r="2769" spans="1:9" s="93" customFormat="1" ht="12.75" customHeight="1">
      <c r="A2769" s="367">
        <v>2761</v>
      </c>
      <c r="B2769" s="512" t="s">
        <v>5690</v>
      </c>
      <c r="C2769" s="527" t="s">
        <v>804</v>
      </c>
      <c r="D2769" s="512">
        <v>61008014021</v>
      </c>
      <c r="E2769" s="513" t="s">
        <v>2350</v>
      </c>
      <c r="F2769" s="367" t="s">
        <v>2351</v>
      </c>
      <c r="G2769" s="514">
        <v>100</v>
      </c>
      <c r="H2769" s="514">
        <v>100</v>
      </c>
      <c r="I2769" s="515">
        <v>20</v>
      </c>
    </row>
    <row r="2770" spans="1:9" s="93" customFormat="1" ht="12.75" customHeight="1">
      <c r="A2770" s="367">
        <v>2762</v>
      </c>
      <c r="B2770" s="512" t="s">
        <v>2435</v>
      </c>
      <c r="C2770" s="527" t="s">
        <v>4143</v>
      </c>
      <c r="D2770" s="512">
        <v>61008019680</v>
      </c>
      <c r="E2770" s="513" t="s">
        <v>2350</v>
      </c>
      <c r="F2770" s="367" t="s">
        <v>2351</v>
      </c>
      <c r="G2770" s="514">
        <v>100</v>
      </c>
      <c r="H2770" s="514">
        <v>100</v>
      </c>
      <c r="I2770" s="515">
        <v>20</v>
      </c>
    </row>
    <row r="2771" spans="1:9" s="93" customFormat="1" ht="12.75" customHeight="1">
      <c r="A2771" s="367">
        <v>2763</v>
      </c>
      <c r="B2771" s="512" t="s">
        <v>2424</v>
      </c>
      <c r="C2771" s="527" t="s">
        <v>3540</v>
      </c>
      <c r="D2771" s="512">
        <v>61008011609</v>
      </c>
      <c r="E2771" s="513" t="s">
        <v>2350</v>
      </c>
      <c r="F2771" s="367" t="s">
        <v>2351</v>
      </c>
      <c r="G2771" s="514">
        <v>100</v>
      </c>
      <c r="H2771" s="514">
        <v>100</v>
      </c>
      <c r="I2771" s="515">
        <v>20</v>
      </c>
    </row>
    <row r="2772" spans="1:9" s="93" customFormat="1" ht="12.75" customHeight="1">
      <c r="A2772" s="367">
        <v>2764</v>
      </c>
      <c r="B2772" s="512" t="s">
        <v>851</v>
      </c>
      <c r="C2772" s="527" t="s">
        <v>3540</v>
      </c>
      <c r="D2772" s="512">
        <v>61008019802</v>
      </c>
      <c r="E2772" s="513" t="s">
        <v>2350</v>
      </c>
      <c r="F2772" s="367" t="s">
        <v>2351</v>
      </c>
      <c r="G2772" s="514">
        <v>100</v>
      </c>
      <c r="H2772" s="514">
        <v>100</v>
      </c>
      <c r="I2772" s="515">
        <v>20</v>
      </c>
    </row>
    <row r="2773" spans="1:9" s="93" customFormat="1" ht="12.75" customHeight="1">
      <c r="A2773" s="367">
        <v>2765</v>
      </c>
      <c r="B2773" s="512" t="s">
        <v>2685</v>
      </c>
      <c r="C2773" s="527" t="s">
        <v>3525</v>
      </c>
      <c r="D2773" s="512">
        <v>61010005107</v>
      </c>
      <c r="E2773" s="513" t="s">
        <v>2350</v>
      </c>
      <c r="F2773" s="367" t="s">
        <v>2351</v>
      </c>
      <c r="G2773" s="514">
        <v>100</v>
      </c>
      <c r="H2773" s="514">
        <v>100</v>
      </c>
      <c r="I2773" s="515">
        <v>20</v>
      </c>
    </row>
    <row r="2774" spans="1:9" s="93" customFormat="1" ht="12.75" customHeight="1">
      <c r="A2774" s="367">
        <v>2766</v>
      </c>
      <c r="B2774" s="512" t="s">
        <v>2924</v>
      </c>
      <c r="C2774" s="527" t="s">
        <v>3335</v>
      </c>
      <c r="D2774" s="518">
        <v>61008014521</v>
      </c>
      <c r="E2774" s="513" t="s">
        <v>2350</v>
      </c>
      <c r="F2774" s="367" t="s">
        <v>2351</v>
      </c>
      <c r="G2774" s="514">
        <v>100</v>
      </c>
      <c r="H2774" s="514">
        <v>100</v>
      </c>
      <c r="I2774" s="515">
        <v>20</v>
      </c>
    </row>
    <row r="2775" spans="1:9" s="93" customFormat="1" ht="12.75" customHeight="1">
      <c r="A2775" s="367">
        <v>2767</v>
      </c>
      <c r="B2775" s="512" t="s">
        <v>853</v>
      </c>
      <c r="C2775" s="527" t="s">
        <v>2564</v>
      </c>
      <c r="D2775" s="512">
        <v>61008011714</v>
      </c>
      <c r="E2775" s="513" t="s">
        <v>2350</v>
      </c>
      <c r="F2775" s="367" t="s">
        <v>2351</v>
      </c>
      <c r="G2775" s="514">
        <v>100</v>
      </c>
      <c r="H2775" s="514">
        <v>100</v>
      </c>
      <c r="I2775" s="515">
        <v>20</v>
      </c>
    </row>
    <row r="2776" spans="1:9" s="93" customFormat="1" ht="12.75" customHeight="1">
      <c r="A2776" s="367">
        <v>2768</v>
      </c>
      <c r="B2776" s="512" t="s">
        <v>2959</v>
      </c>
      <c r="C2776" s="527" t="s">
        <v>5691</v>
      </c>
      <c r="D2776" s="512">
        <v>61008010855</v>
      </c>
      <c r="E2776" s="513" t="s">
        <v>2350</v>
      </c>
      <c r="F2776" s="367" t="s">
        <v>2351</v>
      </c>
      <c r="G2776" s="514">
        <v>100</v>
      </c>
      <c r="H2776" s="514">
        <v>100</v>
      </c>
      <c r="I2776" s="515">
        <v>20</v>
      </c>
    </row>
    <row r="2777" spans="1:9" s="93" customFormat="1" ht="12.75" customHeight="1">
      <c r="A2777" s="367">
        <v>2769</v>
      </c>
      <c r="B2777" s="512" t="s">
        <v>4035</v>
      </c>
      <c r="C2777" s="527" t="s">
        <v>5692</v>
      </c>
      <c r="D2777" s="516">
        <v>61008019365</v>
      </c>
      <c r="E2777" s="513" t="s">
        <v>2350</v>
      </c>
      <c r="F2777" s="367" t="s">
        <v>2351</v>
      </c>
      <c r="G2777" s="514">
        <v>150</v>
      </c>
      <c r="H2777" s="514">
        <v>150</v>
      </c>
      <c r="I2777" s="515">
        <v>30</v>
      </c>
    </row>
    <row r="2778" spans="1:9" s="93" customFormat="1" ht="12.75" customHeight="1">
      <c r="A2778" s="367">
        <v>2770</v>
      </c>
      <c r="B2778" s="512" t="s">
        <v>3252</v>
      </c>
      <c r="C2778" s="527" t="s">
        <v>4844</v>
      </c>
      <c r="D2778" s="516" t="s">
        <v>5693</v>
      </c>
      <c r="E2778" s="513" t="s">
        <v>2350</v>
      </c>
      <c r="F2778" s="367" t="s">
        <v>2351</v>
      </c>
      <c r="G2778" s="514">
        <v>100</v>
      </c>
      <c r="H2778" s="514">
        <v>100</v>
      </c>
      <c r="I2778" s="515">
        <v>20</v>
      </c>
    </row>
    <row r="2779" spans="1:9" s="93" customFormat="1" ht="12.75" customHeight="1">
      <c r="A2779" s="367">
        <v>2771</v>
      </c>
      <c r="B2779" s="512" t="s">
        <v>2520</v>
      </c>
      <c r="C2779" s="527" t="s">
        <v>3838</v>
      </c>
      <c r="D2779" s="516" t="s">
        <v>5694</v>
      </c>
      <c r="E2779" s="513" t="s">
        <v>2350</v>
      </c>
      <c r="F2779" s="367" t="s">
        <v>2351</v>
      </c>
      <c r="G2779" s="514">
        <v>100</v>
      </c>
      <c r="H2779" s="514">
        <v>100</v>
      </c>
      <c r="I2779" s="515">
        <v>20</v>
      </c>
    </row>
    <row r="2780" spans="1:9" s="93" customFormat="1" ht="12.75" customHeight="1">
      <c r="A2780" s="367">
        <v>2772</v>
      </c>
      <c r="B2780" s="512" t="s">
        <v>2517</v>
      </c>
      <c r="C2780" s="527" t="s">
        <v>4619</v>
      </c>
      <c r="D2780" s="516" t="s">
        <v>5695</v>
      </c>
      <c r="E2780" s="513" t="s">
        <v>2350</v>
      </c>
      <c r="F2780" s="367" t="s">
        <v>2351</v>
      </c>
      <c r="G2780" s="514">
        <v>100</v>
      </c>
      <c r="H2780" s="514">
        <v>100</v>
      </c>
      <c r="I2780" s="515">
        <v>20</v>
      </c>
    </row>
    <row r="2781" spans="1:9" s="93" customFormat="1" ht="12.75" customHeight="1">
      <c r="A2781" s="367">
        <v>2773</v>
      </c>
      <c r="B2781" s="512" t="s">
        <v>2469</v>
      </c>
      <c r="C2781" s="527" t="s">
        <v>675</v>
      </c>
      <c r="D2781" s="516" t="s">
        <v>5696</v>
      </c>
      <c r="E2781" s="513" t="s">
        <v>2350</v>
      </c>
      <c r="F2781" s="367" t="s">
        <v>2351</v>
      </c>
      <c r="G2781" s="514">
        <v>100</v>
      </c>
      <c r="H2781" s="514">
        <v>100</v>
      </c>
      <c r="I2781" s="515">
        <v>20</v>
      </c>
    </row>
    <row r="2782" spans="1:9" s="93" customFormat="1" ht="12.75" customHeight="1">
      <c r="A2782" s="367">
        <v>2774</v>
      </c>
      <c r="B2782" s="512" t="s">
        <v>5612</v>
      </c>
      <c r="C2782" s="527" t="s">
        <v>4312</v>
      </c>
      <c r="D2782" s="516" t="s">
        <v>5697</v>
      </c>
      <c r="E2782" s="513" t="s">
        <v>2350</v>
      </c>
      <c r="F2782" s="367" t="s">
        <v>2351</v>
      </c>
      <c r="G2782" s="514">
        <v>100</v>
      </c>
      <c r="H2782" s="514">
        <v>100</v>
      </c>
      <c r="I2782" s="515">
        <v>20</v>
      </c>
    </row>
    <row r="2783" spans="1:9" s="93" customFormat="1" ht="12.75" customHeight="1">
      <c r="A2783" s="367">
        <v>2775</v>
      </c>
      <c r="B2783" s="512" t="s">
        <v>5462</v>
      </c>
      <c r="C2783" s="527" t="s">
        <v>5698</v>
      </c>
      <c r="D2783" s="516" t="s">
        <v>5699</v>
      </c>
      <c r="E2783" s="513" t="s">
        <v>2350</v>
      </c>
      <c r="F2783" s="367" t="s">
        <v>2351</v>
      </c>
      <c r="G2783" s="514">
        <v>100</v>
      </c>
      <c r="H2783" s="514">
        <v>100</v>
      </c>
      <c r="I2783" s="515">
        <v>20</v>
      </c>
    </row>
    <row r="2784" spans="1:9" s="93" customFormat="1" ht="12.75" customHeight="1">
      <c r="A2784" s="367">
        <v>2776</v>
      </c>
      <c r="B2784" s="512" t="s">
        <v>2552</v>
      </c>
      <c r="C2784" s="527" t="s">
        <v>5700</v>
      </c>
      <c r="D2784" s="516" t="s">
        <v>5701</v>
      </c>
      <c r="E2784" s="513" t="s">
        <v>2350</v>
      </c>
      <c r="F2784" s="367" t="s">
        <v>2351</v>
      </c>
      <c r="G2784" s="514">
        <v>100</v>
      </c>
      <c r="H2784" s="514">
        <v>100</v>
      </c>
      <c r="I2784" s="515">
        <v>20</v>
      </c>
    </row>
    <row r="2785" spans="1:9" s="93" customFormat="1" ht="12.75" customHeight="1">
      <c r="A2785" s="367">
        <v>2777</v>
      </c>
      <c r="B2785" s="512" t="s">
        <v>2435</v>
      </c>
      <c r="C2785" s="527" t="s">
        <v>2904</v>
      </c>
      <c r="D2785" s="516" t="s">
        <v>5702</v>
      </c>
      <c r="E2785" s="513" t="s">
        <v>2350</v>
      </c>
      <c r="F2785" s="367" t="s">
        <v>2351</v>
      </c>
      <c r="G2785" s="514">
        <v>100</v>
      </c>
      <c r="H2785" s="514">
        <v>100</v>
      </c>
      <c r="I2785" s="515">
        <v>20</v>
      </c>
    </row>
    <row r="2786" spans="1:9" s="93" customFormat="1" ht="12.75" customHeight="1">
      <c r="A2786" s="367">
        <v>2778</v>
      </c>
      <c r="B2786" s="512" t="s">
        <v>858</v>
      </c>
      <c r="C2786" s="527" t="s">
        <v>4666</v>
      </c>
      <c r="D2786" s="516" t="s">
        <v>5703</v>
      </c>
      <c r="E2786" s="513" t="s">
        <v>2350</v>
      </c>
      <c r="F2786" s="367" t="s">
        <v>2351</v>
      </c>
      <c r="G2786" s="514">
        <v>100</v>
      </c>
      <c r="H2786" s="514">
        <v>100</v>
      </c>
      <c r="I2786" s="515">
        <v>20</v>
      </c>
    </row>
    <row r="2787" spans="1:9" s="93" customFormat="1" ht="12.75" customHeight="1">
      <c r="A2787" s="367">
        <v>2779</v>
      </c>
      <c r="B2787" s="512" t="s">
        <v>803</v>
      </c>
      <c r="C2787" s="527" t="s">
        <v>4619</v>
      </c>
      <c r="D2787" s="516" t="s">
        <v>5704</v>
      </c>
      <c r="E2787" s="513" t="s">
        <v>2350</v>
      </c>
      <c r="F2787" s="367" t="s">
        <v>2351</v>
      </c>
      <c r="G2787" s="514">
        <v>100</v>
      </c>
      <c r="H2787" s="514">
        <v>100</v>
      </c>
      <c r="I2787" s="515">
        <v>20</v>
      </c>
    </row>
    <row r="2788" spans="1:9" s="93" customFormat="1" ht="12.75" customHeight="1">
      <c r="A2788" s="367">
        <v>2780</v>
      </c>
      <c r="B2788" s="512" t="s">
        <v>4394</v>
      </c>
      <c r="C2788" s="527" t="s">
        <v>2702</v>
      </c>
      <c r="D2788" s="516" t="s">
        <v>5705</v>
      </c>
      <c r="E2788" s="513" t="s">
        <v>2350</v>
      </c>
      <c r="F2788" s="367" t="s">
        <v>2351</v>
      </c>
      <c r="G2788" s="514">
        <v>100</v>
      </c>
      <c r="H2788" s="514">
        <v>100</v>
      </c>
      <c r="I2788" s="515">
        <v>20</v>
      </c>
    </row>
    <row r="2789" spans="1:9" s="93" customFormat="1" ht="12.75" customHeight="1">
      <c r="A2789" s="367">
        <v>2781</v>
      </c>
      <c r="B2789" s="512" t="s">
        <v>2481</v>
      </c>
      <c r="C2789" s="527" t="s">
        <v>5706</v>
      </c>
      <c r="D2789" s="516" t="s">
        <v>5707</v>
      </c>
      <c r="E2789" s="513" t="s">
        <v>2350</v>
      </c>
      <c r="F2789" s="367" t="s">
        <v>2351</v>
      </c>
      <c r="G2789" s="514">
        <v>100</v>
      </c>
      <c r="H2789" s="514">
        <v>100</v>
      </c>
      <c r="I2789" s="515">
        <v>20</v>
      </c>
    </row>
    <row r="2790" spans="1:9" s="93" customFormat="1" ht="12.75" customHeight="1">
      <c r="A2790" s="367">
        <v>2782</v>
      </c>
      <c r="B2790" s="512" t="s">
        <v>4616</v>
      </c>
      <c r="C2790" s="527" t="s">
        <v>5708</v>
      </c>
      <c r="D2790" s="516" t="s">
        <v>5709</v>
      </c>
      <c r="E2790" s="513" t="s">
        <v>2350</v>
      </c>
      <c r="F2790" s="367" t="s">
        <v>2351</v>
      </c>
      <c r="G2790" s="514">
        <v>100</v>
      </c>
      <c r="H2790" s="514">
        <v>100</v>
      </c>
      <c r="I2790" s="515">
        <v>20</v>
      </c>
    </row>
    <row r="2791" spans="1:9" s="93" customFormat="1" ht="12.75" customHeight="1">
      <c r="A2791" s="367">
        <v>2783</v>
      </c>
      <c r="B2791" s="512" t="s">
        <v>676</v>
      </c>
      <c r="C2791" s="527" t="s">
        <v>5710</v>
      </c>
      <c r="D2791" s="516" t="s">
        <v>5711</v>
      </c>
      <c r="E2791" s="513" t="s">
        <v>2350</v>
      </c>
      <c r="F2791" s="367" t="s">
        <v>2351</v>
      </c>
      <c r="G2791" s="514">
        <v>100</v>
      </c>
      <c r="H2791" s="514">
        <v>100</v>
      </c>
      <c r="I2791" s="515">
        <v>20</v>
      </c>
    </row>
    <row r="2792" spans="1:9" s="93" customFormat="1" ht="12.75" customHeight="1">
      <c r="A2792" s="367">
        <v>2784</v>
      </c>
      <c r="B2792" s="512" t="s">
        <v>2375</v>
      </c>
      <c r="C2792" s="527" t="s">
        <v>5712</v>
      </c>
      <c r="D2792" s="516" t="s">
        <v>5713</v>
      </c>
      <c r="E2792" s="513" t="s">
        <v>2350</v>
      </c>
      <c r="F2792" s="367" t="s">
        <v>2351</v>
      </c>
      <c r="G2792" s="514">
        <v>100</v>
      </c>
      <c r="H2792" s="514">
        <v>100</v>
      </c>
      <c r="I2792" s="515">
        <v>20</v>
      </c>
    </row>
    <row r="2793" spans="1:9" s="93" customFormat="1" ht="12.75" customHeight="1">
      <c r="A2793" s="367">
        <v>2785</v>
      </c>
      <c r="B2793" s="512" t="s">
        <v>853</v>
      </c>
      <c r="C2793" s="527" t="s">
        <v>5714</v>
      </c>
      <c r="D2793" s="516" t="s">
        <v>5715</v>
      </c>
      <c r="E2793" s="513" t="s">
        <v>2350</v>
      </c>
      <c r="F2793" s="367" t="s">
        <v>2351</v>
      </c>
      <c r="G2793" s="514">
        <v>100</v>
      </c>
      <c r="H2793" s="514">
        <v>100</v>
      </c>
      <c r="I2793" s="515">
        <v>20</v>
      </c>
    </row>
    <row r="2794" spans="1:9" s="93" customFormat="1" ht="12.75" customHeight="1">
      <c r="A2794" s="367">
        <v>2786</v>
      </c>
      <c r="B2794" s="512" t="s">
        <v>3803</v>
      </c>
      <c r="C2794" s="527" t="s">
        <v>4649</v>
      </c>
      <c r="D2794" s="512">
        <v>19001085331</v>
      </c>
      <c r="E2794" s="513" t="s">
        <v>2350</v>
      </c>
      <c r="F2794" s="367" t="s">
        <v>2351</v>
      </c>
      <c r="G2794" s="514">
        <v>100</v>
      </c>
      <c r="H2794" s="514">
        <v>100</v>
      </c>
      <c r="I2794" s="515">
        <v>20</v>
      </c>
    </row>
    <row r="2795" spans="1:9" s="93" customFormat="1" ht="12.75" customHeight="1">
      <c r="A2795" s="367">
        <v>2787</v>
      </c>
      <c r="B2795" s="512" t="s">
        <v>5716</v>
      </c>
      <c r="C2795" s="527" t="s">
        <v>5717</v>
      </c>
      <c r="D2795" s="516" t="s">
        <v>5718</v>
      </c>
      <c r="E2795" s="513" t="s">
        <v>2350</v>
      </c>
      <c r="F2795" s="367" t="s">
        <v>2351</v>
      </c>
      <c r="G2795" s="514">
        <v>100</v>
      </c>
      <c r="H2795" s="514">
        <v>100</v>
      </c>
      <c r="I2795" s="515">
        <v>20</v>
      </c>
    </row>
    <row r="2796" spans="1:9" s="93" customFormat="1" ht="12.75" customHeight="1">
      <c r="A2796" s="367">
        <v>2788</v>
      </c>
      <c r="B2796" s="512" t="s">
        <v>2807</v>
      </c>
      <c r="C2796" s="527" t="s">
        <v>4287</v>
      </c>
      <c r="D2796" s="516" t="s">
        <v>5719</v>
      </c>
      <c r="E2796" s="513" t="s">
        <v>2350</v>
      </c>
      <c r="F2796" s="367" t="s">
        <v>2351</v>
      </c>
      <c r="G2796" s="514">
        <v>100</v>
      </c>
      <c r="H2796" s="514">
        <v>100</v>
      </c>
      <c r="I2796" s="515">
        <v>20</v>
      </c>
    </row>
    <row r="2797" spans="1:9" s="93" customFormat="1" ht="12.75" customHeight="1">
      <c r="A2797" s="367">
        <v>2789</v>
      </c>
      <c r="B2797" s="512" t="s">
        <v>2481</v>
      </c>
      <c r="C2797" s="527" t="s">
        <v>5720</v>
      </c>
      <c r="D2797" s="516" t="s">
        <v>5721</v>
      </c>
      <c r="E2797" s="513" t="s">
        <v>2350</v>
      </c>
      <c r="F2797" s="367" t="s">
        <v>2351</v>
      </c>
      <c r="G2797" s="514">
        <v>100</v>
      </c>
      <c r="H2797" s="514">
        <v>100</v>
      </c>
      <c r="I2797" s="515">
        <v>20</v>
      </c>
    </row>
    <row r="2798" spans="1:9" s="93" customFormat="1" ht="12.75" customHeight="1">
      <c r="A2798" s="367">
        <v>2790</v>
      </c>
      <c r="B2798" s="512" t="s">
        <v>600</v>
      </c>
      <c r="C2798" s="527" t="s">
        <v>4150</v>
      </c>
      <c r="D2798" s="516" t="s">
        <v>5722</v>
      </c>
      <c r="E2798" s="513" t="s">
        <v>2350</v>
      </c>
      <c r="F2798" s="367" t="s">
        <v>2351</v>
      </c>
      <c r="G2798" s="514">
        <v>100</v>
      </c>
      <c r="H2798" s="514">
        <v>100</v>
      </c>
      <c r="I2798" s="515">
        <v>20</v>
      </c>
    </row>
    <row r="2799" spans="1:9" s="93" customFormat="1" ht="12.75" customHeight="1">
      <c r="A2799" s="367">
        <v>2791</v>
      </c>
      <c r="B2799" s="512" t="s">
        <v>3524</v>
      </c>
      <c r="C2799" s="527" t="s">
        <v>3078</v>
      </c>
      <c r="D2799" s="516" t="s">
        <v>5723</v>
      </c>
      <c r="E2799" s="513" t="s">
        <v>2350</v>
      </c>
      <c r="F2799" s="367" t="s">
        <v>2351</v>
      </c>
      <c r="G2799" s="514">
        <v>100</v>
      </c>
      <c r="H2799" s="514">
        <v>100</v>
      </c>
      <c r="I2799" s="515">
        <v>20</v>
      </c>
    </row>
    <row r="2800" spans="1:9" s="93" customFormat="1" ht="12.75" customHeight="1">
      <c r="A2800" s="367">
        <v>2792</v>
      </c>
      <c r="B2800" s="512" t="s">
        <v>2807</v>
      </c>
      <c r="C2800" s="527" t="s">
        <v>5724</v>
      </c>
      <c r="D2800" s="516" t="s">
        <v>5725</v>
      </c>
      <c r="E2800" s="513" t="s">
        <v>2350</v>
      </c>
      <c r="F2800" s="367" t="s">
        <v>2351</v>
      </c>
      <c r="G2800" s="514">
        <v>100</v>
      </c>
      <c r="H2800" s="514">
        <v>100</v>
      </c>
      <c r="I2800" s="515">
        <v>20</v>
      </c>
    </row>
    <row r="2801" spans="1:9" s="93" customFormat="1" ht="12.75" customHeight="1">
      <c r="A2801" s="367">
        <v>2793</v>
      </c>
      <c r="B2801" s="512" t="s">
        <v>3331</v>
      </c>
      <c r="C2801" s="527" t="s">
        <v>4619</v>
      </c>
      <c r="D2801" s="516" t="s">
        <v>5726</v>
      </c>
      <c r="E2801" s="513" t="s">
        <v>2350</v>
      </c>
      <c r="F2801" s="367" t="s">
        <v>2351</v>
      </c>
      <c r="G2801" s="514">
        <v>100</v>
      </c>
      <c r="H2801" s="514">
        <v>100</v>
      </c>
      <c r="I2801" s="515">
        <v>20</v>
      </c>
    </row>
    <row r="2802" spans="1:9" s="93" customFormat="1" ht="12.75" customHeight="1">
      <c r="A2802" s="367">
        <v>2794</v>
      </c>
      <c r="B2802" s="512" t="s">
        <v>3575</v>
      </c>
      <c r="C2802" s="527" t="s">
        <v>4638</v>
      </c>
      <c r="D2802" s="516" t="s">
        <v>5727</v>
      </c>
      <c r="E2802" s="513" t="s">
        <v>2350</v>
      </c>
      <c r="F2802" s="367" t="s">
        <v>2351</v>
      </c>
      <c r="G2802" s="514">
        <v>100</v>
      </c>
      <c r="H2802" s="514">
        <v>100</v>
      </c>
      <c r="I2802" s="515">
        <v>20</v>
      </c>
    </row>
    <row r="2803" spans="1:9" s="93" customFormat="1" ht="12.75" customHeight="1">
      <c r="A2803" s="367">
        <v>2795</v>
      </c>
      <c r="B2803" s="512" t="s">
        <v>676</v>
      </c>
      <c r="C2803" s="527" t="s">
        <v>5728</v>
      </c>
      <c r="D2803" s="516" t="s">
        <v>5729</v>
      </c>
      <c r="E2803" s="513" t="s">
        <v>2350</v>
      </c>
      <c r="F2803" s="367" t="s">
        <v>2351</v>
      </c>
      <c r="G2803" s="514">
        <v>100</v>
      </c>
      <c r="H2803" s="514">
        <v>100</v>
      </c>
      <c r="I2803" s="515">
        <v>20</v>
      </c>
    </row>
    <row r="2804" spans="1:9" s="93" customFormat="1" ht="12.75" customHeight="1">
      <c r="A2804" s="367">
        <v>2796</v>
      </c>
      <c r="B2804" s="512" t="s">
        <v>674</v>
      </c>
      <c r="C2804" s="527" t="s">
        <v>5714</v>
      </c>
      <c r="D2804" s="516" t="s">
        <v>5730</v>
      </c>
      <c r="E2804" s="513" t="s">
        <v>2350</v>
      </c>
      <c r="F2804" s="367" t="s">
        <v>2351</v>
      </c>
      <c r="G2804" s="514">
        <v>100</v>
      </c>
      <c r="H2804" s="514">
        <v>100</v>
      </c>
      <c r="I2804" s="515">
        <v>20</v>
      </c>
    </row>
    <row r="2805" spans="1:9" s="93" customFormat="1" ht="12.75" customHeight="1">
      <c r="A2805" s="367">
        <v>2797</v>
      </c>
      <c r="B2805" s="512" t="s">
        <v>2560</v>
      </c>
      <c r="C2805" s="527" t="s">
        <v>5731</v>
      </c>
      <c r="D2805" s="516" t="s">
        <v>5732</v>
      </c>
      <c r="E2805" s="513" t="s">
        <v>2350</v>
      </c>
      <c r="F2805" s="367" t="s">
        <v>2351</v>
      </c>
      <c r="G2805" s="514">
        <v>100</v>
      </c>
      <c r="H2805" s="514">
        <v>100</v>
      </c>
      <c r="I2805" s="515">
        <v>20</v>
      </c>
    </row>
    <row r="2806" spans="1:9" s="93" customFormat="1" ht="12.75" customHeight="1">
      <c r="A2806" s="367">
        <v>2798</v>
      </c>
      <c r="B2806" s="512" t="s">
        <v>2358</v>
      </c>
      <c r="C2806" s="527" t="s">
        <v>5733</v>
      </c>
      <c r="D2806" s="516" t="s">
        <v>5734</v>
      </c>
      <c r="E2806" s="513" t="s">
        <v>2350</v>
      </c>
      <c r="F2806" s="367" t="s">
        <v>2351</v>
      </c>
      <c r="G2806" s="514">
        <v>100</v>
      </c>
      <c r="H2806" s="514">
        <v>100</v>
      </c>
      <c r="I2806" s="515">
        <v>20</v>
      </c>
    </row>
    <row r="2807" spans="1:9" s="93" customFormat="1" ht="12.75" customHeight="1">
      <c r="A2807" s="367">
        <v>2799</v>
      </c>
      <c r="B2807" s="512" t="s">
        <v>2976</v>
      </c>
      <c r="C2807" s="527" t="s">
        <v>5735</v>
      </c>
      <c r="D2807" s="516" t="s">
        <v>5736</v>
      </c>
      <c r="E2807" s="513" t="s">
        <v>2350</v>
      </c>
      <c r="F2807" s="367" t="s">
        <v>2351</v>
      </c>
      <c r="G2807" s="514">
        <v>100</v>
      </c>
      <c r="H2807" s="514">
        <v>100</v>
      </c>
      <c r="I2807" s="515">
        <v>20</v>
      </c>
    </row>
    <row r="2808" spans="1:9" s="93" customFormat="1" ht="12.75" customHeight="1">
      <c r="A2808" s="367">
        <v>2800</v>
      </c>
      <c r="B2808" s="512" t="s">
        <v>2824</v>
      </c>
      <c r="C2808" s="527" t="s">
        <v>5708</v>
      </c>
      <c r="D2808" s="516">
        <v>19001093765</v>
      </c>
      <c r="E2808" s="513" t="s">
        <v>2350</v>
      </c>
      <c r="F2808" s="367" t="s">
        <v>2351</v>
      </c>
      <c r="G2808" s="514">
        <v>100</v>
      </c>
      <c r="H2808" s="514">
        <v>100</v>
      </c>
      <c r="I2808" s="515">
        <v>20</v>
      </c>
    </row>
    <row r="2809" spans="1:9" s="93" customFormat="1" ht="12.75" customHeight="1">
      <c r="A2809" s="367">
        <v>2801</v>
      </c>
      <c r="B2809" s="512" t="s">
        <v>679</v>
      </c>
      <c r="C2809" s="527" t="s">
        <v>2504</v>
      </c>
      <c r="D2809" s="516" t="s">
        <v>5737</v>
      </c>
      <c r="E2809" s="513" t="s">
        <v>2350</v>
      </c>
      <c r="F2809" s="367" t="s">
        <v>2351</v>
      </c>
      <c r="G2809" s="514">
        <v>100</v>
      </c>
      <c r="H2809" s="514">
        <v>100</v>
      </c>
      <c r="I2809" s="515">
        <v>20</v>
      </c>
    </row>
    <row r="2810" spans="1:9" s="93" customFormat="1" ht="12.75" customHeight="1">
      <c r="A2810" s="367">
        <v>2802</v>
      </c>
      <c r="B2810" s="512" t="s">
        <v>3149</v>
      </c>
      <c r="C2810" s="527" t="s">
        <v>4392</v>
      </c>
      <c r="D2810" s="516">
        <v>35001085524</v>
      </c>
      <c r="E2810" s="513" t="s">
        <v>2350</v>
      </c>
      <c r="F2810" s="367" t="s">
        <v>2351</v>
      </c>
      <c r="G2810" s="514">
        <v>100</v>
      </c>
      <c r="H2810" s="514">
        <v>100</v>
      </c>
      <c r="I2810" s="515">
        <v>20</v>
      </c>
    </row>
    <row r="2811" spans="1:9" s="93" customFormat="1" ht="12.75" customHeight="1">
      <c r="A2811" s="367">
        <v>2803</v>
      </c>
      <c r="B2811" s="527" t="s">
        <v>2358</v>
      </c>
      <c r="C2811" s="527" t="s">
        <v>3897</v>
      </c>
      <c r="D2811" s="512">
        <v>38001047834</v>
      </c>
      <c r="E2811" s="513" t="s">
        <v>2350</v>
      </c>
      <c r="F2811" s="367" t="s">
        <v>2351</v>
      </c>
      <c r="G2811" s="514">
        <v>100</v>
      </c>
      <c r="H2811" s="514">
        <v>100</v>
      </c>
      <c r="I2811" s="515">
        <v>20</v>
      </c>
    </row>
    <row r="2812" spans="1:9" s="93" customFormat="1" ht="12.75" customHeight="1">
      <c r="A2812" s="367">
        <v>2804</v>
      </c>
      <c r="B2812" s="527" t="s">
        <v>4276</v>
      </c>
      <c r="C2812" s="527" t="s">
        <v>5738</v>
      </c>
      <c r="D2812" s="512">
        <v>38001002255</v>
      </c>
      <c r="E2812" s="513" t="s">
        <v>2350</v>
      </c>
      <c r="F2812" s="367" t="s">
        <v>2351</v>
      </c>
      <c r="G2812" s="514">
        <v>100</v>
      </c>
      <c r="H2812" s="514">
        <v>100</v>
      </c>
      <c r="I2812" s="515">
        <v>20</v>
      </c>
    </row>
    <row r="2813" spans="1:9" s="93" customFormat="1" ht="12.75" customHeight="1">
      <c r="A2813" s="367">
        <v>2805</v>
      </c>
      <c r="B2813" s="527" t="s">
        <v>606</v>
      </c>
      <c r="C2813" s="527" t="s">
        <v>5739</v>
      </c>
      <c r="D2813" s="512">
        <v>54001026691</v>
      </c>
      <c r="E2813" s="513" t="s">
        <v>2350</v>
      </c>
      <c r="F2813" s="367" t="s">
        <v>2351</v>
      </c>
      <c r="G2813" s="514">
        <v>100</v>
      </c>
      <c r="H2813" s="514">
        <v>100</v>
      </c>
      <c r="I2813" s="515">
        <v>20</v>
      </c>
    </row>
    <row r="2814" spans="1:9" s="93" customFormat="1" ht="12.75" customHeight="1">
      <c r="A2814" s="367">
        <v>2806</v>
      </c>
      <c r="B2814" s="527" t="s">
        <v>2408</v>
      </c>
      <c r="C2814" s="527" t="s">
        <v>5740</v>
      </c>
      <c r="D2814" s="512">
        <v>17001020063</v>
      </c>
      <c r="E2814" s="513" t="s">
        <v>2350</v>
      </c>
      <c r="F2814" s="367" t="s">
        <v>2351</v>
      </c>
      <c r="G2814" s="514">
        <v>100</v>
      </c>
      <c r="H2814" s="514">
        <v>100</v>
      </c>
      <c r="I2814" s="515">
        <v>20</v>
      </c>
    </row>
    <row r="2815" spans="1:9" s="93" customFormat="1" ht="12.75" customHeight="1">
      <c r="A2815" s="367">
        <v>2807</v>
      </c>
      <c r="B2815" s="527" t="s">
        <v>3252</v>
      </c>
      <c r="C2815" s="527" t="s">
        <v>3394</v>
      </c>
      <c r="D2815" s="512">
        <v>38001028506</v>
      </c>
      <c r="E2815" s="513" t="s">
        <v>2350</v>
      </c>
      <c r="F2815" s="367" t="s">
        <v>2351</v>
      </c>
      <c r="G2815" s="514">
        <v>100</v>
      </c>
      <c r="H2815" s="514">
        <v>100</v>
      </c>
      <c r="I2815" s="515">
        <v>20</v>
      </c>
    </row>
    <row r="2816" spans="1:9" s="93" customFormat="1" ht="12.75" customHeight="1">
      <c r="A2816" s="367">
        <v>2808</v>
      </c>
      <c r="B2816" s="527" t="s">
        <v>2390</v>
      </c>
      <c r="C2816" s="527" t="s">
        <v>3656</v>
      </c>
      <c r="D2816" s="512">
        <v>38001044569</v>
      </c>
      <c r="E2816" s="513" t="s">
        <v>2350</v>
      </c>
      <c r="F2816" s="367" t="s">
        <v>2351</v>
      </c>
      <c r="G2816" s="514">
        <v>100</v>
      </c>
      <c r="H2816" s="514">
        <v>100</v>
      </c>
      <c r="I2816" s="515">
        <v>20</v>
      </c>
    </row>
    <row r="2817" spans="1:9" s="93" customFormat="1" ht="12.75" customHeight="1">
      <c r="A2817" s="367">
        <v>2809</v>
      </c>
      <c r="B2817" s="527" t="s">
        <v>3505</v>
      </c>
      <c r="C2817" s="527" t="s">
        <v>5741</v>
      </c>
      <c r="D2817" s="512">
        <v>25001001687</v>
      </c>
      <c r="E2817" s="513" t="s">
        <v>2350</v>
      </c>
      <c r="F2817" s="367" t="s">
        <v>2351</v>
      </c>
      <c r="G2817" s="514">
        <v>100</v>
      </c>
      <c r="H2817" s="514">
        <v>100</v>
      </c>
      <c r="I2817" s="515">
        <v>20</v>
      </c>
    </row>
    <row r="2818" spans="1:9" s="93" customFormat="1" ht="12.75" customHeight="1">
      <c r="A2818" s="367">
        <v>2810</v>
      </c>
      <c r="B2818" s="527" t="s">
        <v>2430</v>
      </c>
      <c r="C2818" s="527" t="s">
        <v>5303</v>
      </c>
      <c r="D2818" s="512">
        <v>38001034196</v>
      </c>
      <c r="E2818" s="513" t="s">
        <v>2350</v>
      </c>
      <c r="F2818" s="367" t="s">
        <v>2351</v>
      </c>
      <c r="G2818" s="514">
        <v>100</v>
      </c>
      <c r="H2818" s="514">
        <v>100</v>
      </c>
      <c r="I2818" s="515">
        <v>20</v>
      </c>
    </row>
    <row r="2819" spans="1:9" s="93" customFormat="1" ht="12.75" customHeight="1">
      <c r="A2819" s="367">
        <v>2811</v>
      </c>
      <c r="B2819" s="527" t="s">
        <v>5556</v>
      </c>
      <c r="C2819" s="527" t="s">
        <v>3394</v>
      </c>
      <c r="D2819" s="512">
        <v>38001033627</v>
      </c>
      <c r="E2819" s="513" t="s">
        <v>2350</v>
      </c>
      <c r="F2819" s="367" t="s">
        <v>2351</v>
      </c>
      <c r="G2819" s="514">
        <v>100</v>
      </c>
      <c r="H2819" s="514">
        <v>100</v>
      </c>
      <c r="I2819" s="515">
        <v>20</v>
      </c>
    </row>
    <row r="2820" spans="1:9" s="93" customFormat="1" ht="12.75" customHeight="1">
      <c r="A2820" s="367">
        <v>2812</v>
      </c>
      <c r="B2820" s="527" t="s">
        <v>2712</v>
      </c>
      <c r="C2820" s="527" t="s">
        <v>5102</v>
      </c>
      <c r="D2820" s="512">
        <v>38001028545</v>
      </c>
      <c r="E2820" s="513" t="s">
        <v>2350</v>
      </c>
      <c r="F2820" s="367" t="s">
        <v>2351</v>
      </c>
      <c r="G2820" s="514">
        <v>100</v>
      </c>
      <c r="H2820" s="514">
        <v>100</v>
      </c>
      <c r="I2820" s="515">
        <v>20</v>
      </c>
    </row>
    <row r="2821" spans="1:9" s="93" customFormat="1" ht="12.75" customHeight="1">
      <c r="A2821" s="367">
        <v>2813</v>
      </c>
      <c r="B2821" s="527" t="s">
        <v>2379</v>
      </c>
      <c r="C2821" s="527" t="s">
        <v>5738</v>
      </c>
      <c r="D2821" s="512">
        <v>38001046955</v>
      </c>
      <c r="E2821" s="513" t="s">
        <v>2350</v>
      </c>
      <c r="F2821" s="367" t="s">
        <v>2351</v>
      </c>
      <c r="G2821" s="514">
        <v>100</v>
      </c>
      <c r="H2821" s="514">
        <v>100</v>
      </c>
      <c r="I2821" s="515">
        <v>20</v>
      </c>
    </row>
    <row r="2822" spans="1:9" s="93" customFormat="1" ht="12.75" customHeight="1">
      <c r="A2822" s="367">
        <v>2814</v>
      </c>
      <c r="B2822" s="527" t="s">
        <v>513</v>
      </c>
      <c r="C2822" s="527" t="s">
        <v>5742</v>
      </c>
      <c r="D2822" s="512">
        <v>38001043695</v>
      </c>
      <c r="E2822" s="513" t="s">
        <v>2350</v>
      </c>
      <c r="F2822" s="367" t="s">
        <v>2351</v>
      </c>
      <c r="G2822" s="514">
        <v>100</v>
      </c>
      <c r="H2822" s="514">
        <v>100</v>
      </c>
      <c r="I2822" s="515">
        <v>20</v>
      </c>
    </row>
    <row r="2823" spans="1:9" s="93" customFormat="1" ht="12.75" customHeight="1">
      <c r="A2823" s="367">
        <v>2815</v>
      </c>
      <c r="B2823" s="527" t="s">
        <v>602</v>
      </c>
      <c r="C2823" s="527" t="s">
        <v>3098</v>
      </c>
      <c r="D2823" s="512">
        <v>38001047006</v>
      </c>
      <c r="E2823" s="513" t="s">
        <v>2350</v>
      </c>
      <c r="F2823" s="367" t="s">
        <v>2351</v>
      </c>
      <c r="G2823" s="514">
        <v>100</v>
      </c>
      <c r="H2823" s="514">
        <v>100</v>
      </c>
      <c r="I2823" s="515">
        <v>20</v>
      </c>
    </row>
    <row r="2824" spans="1:9" s="93" customFormat="1" ht="12.75" customHeight="1">
      <c r="A2824" s="367">
        <v>2816</v>
      </c>
      <c r="B2824" s="527" t="s">
        <v>5743</v>
      </c>
      <c r="C2824" s="527" t="s">
        <v>4254</v>
      </c>
      <c r="D2824" s="512">
        <v>38001036670</v>
      </c>
      <c r="E2824" s="513" t="s">
        <v>2350</v>
      </c>
      <c r="F2824" s="367" t="s">
        <v>2351</v>
      </c>
      <c r="G2824" s="514">
        <v>100</v>
      </c>
      <c r="H2824" s="514">
        <v>100</v>
      </c>
      <c r="I2824" s="515">
        <v>20</v>
      </c>
    </row>
    <row r="2825" spans="1:9" s="93" customFormat="1" ht="12.75" customHeight="1">
      <c r="A2825" s="367">
        <v>2817</v>
      </c>
      <c r="B2825" s="527" t="s">
        <v>2526</v>
      </c>
      <c r="C2825" s="527" t="s">
        <v>2832</v>
      </c>
      <c r="D2825" s="512">
        <v>38001042845</v>
      </c>
      <c r="E2825" s="513" t="s">
        <v>2350</v>
      </c>
      <c r="F2825" s="367" t="s">
        <v>2351</v>
      </c>
      <c r="G2825" s="514">
        <v>100</v>
      </c>
      <c r="H2825" s="514">
        <v>100</v>
      </c>
      <c r="I2825" s="515">
        <v>20</v>
      </c>
    </row>
    <row r="2826" spans="1:9" s="93" customFormat="1" ht="12.75" customHeight="1">
      <c r="A2826" s="367">
        <v>2818</v>
      </c>
      <c r="B2826" s="527" t="s">
        <v>4583</v>
      </c>
      <c r="C2826" s="527" t="s">
        <v>5744</v>
      </c>
      <c r="D2826" s="512">
        <v>38001025073</v>
      </c>
      <c r="E2826" s="513" t="s">
        <v>2350</v>
      </c>
      <c r="F2826" s="367" t="s">
        <v>2351</v>
      </c>
      <c r="G2826" s="514">
        <v>100</v>
      </c>
      <c r="H2826" s="514">
        <v>100</v>
      </c>
      <c r="I2826" s="515">
        <v>20</v>
      </c>
    </row>
    <row r="2827" spans="1:9" s="93" customFormat="1" ht="12.75" customHeight="1">
      <c r="A2827" s="367">
        <v>2819</v>
      </c>
      <c r="B2827" s="527" t="s">
        <v>5247</v>
      </c>
      <c r="C2827" s="527" t="s">
        <v>2658</v>
      </c>
      <c r="D2827" s="516">
        <v>38001022112</v>
      </c>
      <c r="E2827" s="513" t="s">
        <v>2350</v>
      </c>
      <c r="F2827" s="367" t="s">
        <v>2351</v>
      </c>
      <c r="G2827" s="514">
        <v>150</v>
      </c>
      <c r="H2827" s="514">
        <v>150</v>
      </c>
      <c r="I2827" s="515">
        <v>30</v>
      </c>
    </row>
    <row r="2828" spans="1:9" s="93" customFormat="1" ht="12.75" customHeight="1">
      <c r="A2828" s="367">
        <v>2820</v>
      </c>
      <c r="B2828" s="527" t="s">
        <v>5086</v>
      </c>
      <c r="C2828" s="527" t="s">
        <v>4080</v>
      </c>
      <c r="D2828" s="516">
        <v>37001040623</v>
      </c>
      <c r="E2828" s="513" t="s">
        <v>2350</v>
      </c>
      <c r="F2828" s="367" t="s">
        <v>2351</v>
      </c>
      <c r="G2828" s="514">
        <v>100</v>
      </c>
      <c r="H2828" s="514">
        <v>100</v>
      </c>
      <c r="I2828" s="515">
        <v>20</v>
      </c>
    </row>
    <row r="2829" spans="1:9" s="93" customFormat="1" ht="12.75" customHeight="1">
      <c r="A2829" s="367">
        <v>2821</v>
      </c>
      <c r="B2829" s="527" t="s">
        <v>2667</v>
      </c>
      <c r="C2829" s="527" t="s">
        <v>4666</v>
      </c>
      <c r="D2829" s="516">
        <v>37001011696</v>
      </c>
      <c r="E2829" s="513" t="s">
        <v>2350</v>
      </c>
      <c r="F2829" s="367" t="s">
        <v>2351</v>
      </c>
      <c r="G2829" s="514">
        <v>100</v>
      </c>
      <c r="H2829" s="514">
        <v>100</v>
      </c>
      <c r="I2829" s="515">
        <v>20</v>
      </c>
    </row>
    <row r="2830" spans="1:9" s="93" customFormat="1" ht="12.75" customHeight="1">
      <c r="A2830" s="367">
        <v>2822</v>
      </c>
      <c r="B2830" s="527" t="s">
        <v>3012</v>
      </c>
      <c r="C2830" s="527" t="s">
        <v>5745</v>
      </c>
      <c r="D2830" s="516">
        <v>37001015603</v>
      </c>
      <c r="E2830" s="513" t="s">
        <v>2350</v>
      </c>
      <c r="F2830" s="367" t="s">
        <v>2351</v>
      </c>
      <c r="G2830" s="514">
        <v>100</v>
      </c>
      <c r="H2830" s="514">
        <v>100</v>
      </c>
      <c r="I2830" s="515">
        <v>20</v>
      </c>
    </row>
    <row r="2831" spans="1:9" s="93" customFormat="1" ht="12.75" customHeight="1">
      <c r="A2831" s="367">
        <v>2823</v>
      </c>
      <c r="B2831" s="527" t="s">
        <v>2692</v>
      </c>
      <c r="C2831" s="527" t="s">
        <v>4206</v>
      </c>
      <c r="D2831" s="516">
        <v>37001035277</v>
      </c>
      <c r="E2831" s="513" t="s">
        <v>2350</v>
      </c>
      <c r="F2831" s="367" t="s">
        <v>2351</v>
      </c>
      <c r="G2831" s="514">
        <v>100</v>
      </c>
      <c r="H2831" s="514">
        <v>100</v>
      </c>
      <c r="I2831" s="515">
        <v>20</v>
      </c>
    </row>
    <row r="2832" spans="1:9" s="93" customFormat="1" ht="12.75" customHeight="1">
      <c r="A2832" s="367">
        <v>2824</v>
      </c>
      <c r="B2832" s="527" t="s">
        <v>2570</v>
      </c>
      <c r="C2832" s="527" t="s">
        <v>5746</v>
      </c>
      <c r="D2832" s="516">
        <v>37001042500</v>
      </c>
      <c r="E2832" s="513" t="s">
        <v>2350</v>
      </c>
      <c r="F2832" s="367" t="s">
        <v>2351</v>
      </c>
      <c r="G2832" s="514">
        <v>100</v>
      </c>
      <c r="H2832" s="514">
        <v>100</v>
      </c>
      <c r="I2832" s="515">
        <v>20</v>
      </c>
    </row>
    <row r="2833" spans="1:9" s="93" customFormat="1" ht="12.75" customHeight="1">
      <c r="A2833" s="367">
        <v>2825</v>
      </c>
      <c r="B2833" s="527" t="s">
        <v>2520</v>
      </c>
      <c r="C2833" s="527" t="s">
        <v>4666</v>
      </c>
      <c r="D2833" s="516">
        <v>37001005366</v>
      </c>
      <c r="E2833" s="513" t="s">
        <v>2350</v>
      </c>
      <c r="F2833" s="367" t="s">
        <v>2351</v>
      </c>
      <c r="G2833" s="514">
        <v>100</v>
      </c>
      <c r="H2833" s="514">
        <v>100</v>
      </c>
      <c r="I2833" s="515">
        <v>20</v>
      </c>
    </row>
    <row r="2834" spans="1:9" s="93" customFormat="1" ht="12.75" customHeight="1">
      <c r="A2834" s="367">
        <v>2826</v>
      </c>
      <c r="B2834" s="527" t="s">
        <v>4970</v>
      </c>
      <c r="C2834" s="527" t="s">
        <v>4302</v>
      </c>
      <c r="D2834" s="516">
        <v>37001035606</v>
      </c>
      <c r="E2834" s="513" t="s">
        <v>2350</v>
      </c>
      <c r="F2834" s="367" t="s">
        <v>2351</v>
      </c>
      <c r="G2834" s="514">
        <v>100</v>
      </c>
      <c r="H2834" s="514">
        <v>100</v>
      </c>
      <c r="I2834" s="515">
        <v>20</v>
      </c>
    </row>
    <row r="2835" spans="1:9" s="93" customFormat="1" ht="12.75" customHeight="1">
      <c r="A2835" s="367">
        <v>2827</v>
      </c>
      <c r="B2835" s="527" t="s">
        <v>585</v>
      </c>
      <c r="C2835" s="527" t="s">
        <v>5747</v>
      </c>
      <c r="D2835" s="516">
        <v>37001015978</v>
      </c>
      <c r="E2835" s="513" t="s">
        <v>2350</v>
      </c>
      <c r="F2835" s="367" t="s">
        <v>2351</v>
      </c>
      <c r="G2835" s="514">
        <v>100</v>
      </c>
      <c r="H2835" s="514">
        <v>100</v>
      </c>
      <c r="I2835" s="515">
        <v>20</v>
      </c>
    </row>
    <row r="2836" spans="1:9" s="93" customFormat="1" ht="12.75" customHeight="1">
      <c r="A2836" s="367">
        <v>2828</v>
      </c>
      <c r="B2836" s="527" t="s">
        <v>2618</v>
      </c>
      <c r="C2836" s="527" t="s">
        <v>5748</v>
      </c>
      <c r="D2836" s="516">
        <v>60001107676</v>
      </c>
      <c r="E2836" s="513" t="s">
        <v>2350</v>
      </c>
      <c r="F2836" s="367" t="s">
        <v>2351</v>
      </c>
      <c r="G2836" s="514">
        <v>100</v>
      </c>
      <c r="H2836" s="514">
        <v>100</v>
      </c>
      <c r="I2836" s="515">
        <v>20</v>
      </c>
    </row>
    <row r="2837" spans="1:9" s="93" customFormat="1" ht="12.75" customHeight="1">
      <c r="A2837" s="367">
        <v>2829</v>
      </c>
      <c r="B2837" s="527" t="s">
        <v>2490</v>
      </c>
      <c r="C2837" s="527" t="s">
        <v>842</v>
      </c>
      <c r="D2837" s="516">
        <v>37001026338</v>
      </c>
      <c r="E2837" s="513" t="s">
        <v>2350</v>
      </c>
      <c r="F2837" s="367" t="s">
        <v>2351</v>
      </c>
      <c r="G2837" s="514">
        <v>100</v>
      </c>
      <c r="H2837" s="514">
        <v>100</v>
      </c>
      <c r="I2837" s="515">
        <v>20</v>
      </c>
    </row>
    <row r="2838" spans="1:9" s="93" customFormat="1" ht="12.75" customHeight="1">
      <c r="A2838" s="367">
        <v>2830</v>
      </c>
      <c r="B2838" s="527" t="s">
        <v>3149</v>
      </c>
      <c r="C2838" s="527" t="s">
        <v>5749</v>
      </c>
      <c r="D2838" s="516">
        <v>37001034585</v>
      </c>
      <c r="E2838" s="513" t="s">
        <v>2350</v>
      </c>
      <c r="F2838" s="367" t="s">
        <v>2351</v>
      </c>
      <c r="G2838" s="514">
        <v>100</v>
      </c>
      <c r="H2838" s="514">
        <v>100</v>
      </c>
      <c r="I2838" s="515">
        <v>20</v>
      </c>
    </row>
    <row r="2839" spans="1:9" s="93" customFormat="1" ht="12.75" customHeight="1">
      <c r="A2839" s="367">
        <v>2831</v>
      </c>
      <c r="B2839" s="527" t="s">
        <v>587</v>
      </c>
      <c r="C2839" s="527" t="s">
        <v>4704</v>
      </c>
      <c r="D2839" s="516">
        <v>37001013540</v>
      </c>
      <c r="E2839" s="513" t="s">
        <v>2350</v>
      </c>
      <c r="F2839" s="367" t="s">
        <v>2351</v>
      </c>
      <c r="G2839" s="514">
        <v>100</v>
      </c>
      <c r="H2839" s="514">
        <v>100</v>
      </c>
      <c r="I2839" s="515">
        <v>20</v>
      </c>
    </row>
    <row r="2840" spans="1:9" s="93" customFormat="1" ht="12.75" customHeight="1">
      <c r="A2840" s="367">
        <v>2832</v>
      </c>
      <c r="B2840" s="527" t="s">
        <v>5750</v>
      </c>
      <c r="C2840" s="527" t="s">
        <v>4704</v>
      </c>
      <c r="D2840" s="516">
        <v>37001040425</v>
      </c>
      <c r="E2840" s="513" t="s">
        <v>2350</v>
      </c>
      <c r="F2840" s="367" t="s">
        <v>2351</v>
      </c>
      <c r="G2840" s="514">
        <v>100</v>
      </c>
      <c r="H2840" s="514">
        <v>100</v>
      </c>
      <c r="I2840" s="515">
        <v>20</v>
      </c>
    </row>
    <row r="2841" spans="1:9" s="93" customFormat="1" ht="12.75" customHeight="1">
      <c r="A2841" s="367">
        <v>2833</v>
      </c>
      <c r="B2841" s="527" t="s">
        <v>4529</v>
      </c>
      <c r="C2841" s="527" t="s">
        <v>4706</v>
      </c>
      <c r="D2841" s="516">
        <v>37001042741</v>
      </c>
      <c r="E2841" s="513" t="s">
        <v>2350</v>
      </c>
      <c r="F2841" s="367" t="s">
        <v>2351</v>
      </c>
      <c r="G2841" s="514">
        <v>100</v>
      </c>
      <c r="H2841" s="514">
        <v>100</v>
      </c>
      <c r="I2841" s="515">
        <v>20</v>
      </c>
    </row>
    <row r="2842" spans="1:9" s="93" customFormat="1" ht="12.75" customHeight="1">
      <c r="A2842" s="367">
        <v>2834</v>
      </c>
      <c r="B2842" s="527" t="s">
        <v>2538</v>
      </c>
      <c r="C2842" s="527" t="s">
        <v>3109</v>
      </c>
      <c r="D2842" s="516">
        <v>37001015447</v>
      </c>
      <c r="E2842" s="513" t="s">
        <v>2350</v>
      </c>
      <c r="F2842" s="367" t="s">
        <v>2351</v>
      </c>
      <c r="G2842" s="514">
        <v>100</v>
      </c>
      <c r="H2842" s="514">
        <v>100</v>
      </c>
      <c r="I2842" s="515">
        <v>20</v>
      </c>
    </row>
    <row r="2843" spans="1:9" s="93" customFormat="1" ht="12.75" customHeight="1">
      <c r="A2843" s="367">
        <v>2835</v>
      </c>
      <c r="B2843" s="527" t="s">
        <v>2730</v>
      </c>
      <c r="C2843" s="527" t="s">
        <v>5751</v>
      </c>
      <c r="D2843" s="516">
        <v>60001118513</v>
      </c>
      <c r="E2843" s="513" t="s">
        <v>2350</v>
      </c>
      <c r="F2843" s="367" t="s">
        <v>2351</v>
      </c>
      <c r="G2843" s="514">
        <v>100</v>
      </c>
      <c r="H2843" s="514">
        <v>100</v>
      </c>
      <c r="I2843" s="515">
        <v>20</v>
      </c>
    </row>
    <row r="2844" spans="1:9" s="93" customFormat="1" ht="12.75" customHeight="1">
      <c r="A2844" s="367">
        <v>2836</v>
      </c>
      <c r="B2844" s="527" t="s">
        <v>3648</v>
      </c>
      <c r="C2844" s="527" t="s">
        <v>3762</v>
      </c>
      <c r="D2844" s="516">
        <v>37001040389</v>
      </c>
      <c r="E2844" s="513" t="s">
        <v>2350</v>
      </c>
      <c r="F2844" s="367" t="s">
        <v>2351</v>
      </c>
      <c r="G2844" s="514">
        <v>100</v>
      </c>
      <c r="H2844" s="514">
        <v>100</v>
      </c>
      <c r="I2844" s="515">
        <v>20</v>
      </c>
    </row>
    <row r="2845" spans="1:9" s="93" customFormat="1" ht="12.75" customHeight="1">
      <c r="A2845" s="367">
        <v>2837</v>
      </c>
      <c r="B2845" s="527" t="s">
        <v>851</v>
      </c>
      <c r="C2845" s="527" t="s">
        <v>4080</v>
      </c>
      <c r="D2845" s="516" t="s">
        <v>5752</v>
      </c>
      <c r="E2845" s="513" t="s">
        <v>2350</v>
      </c>
      <c r="F2845" s="367" t="s">
        <v>2351</v>
      </c>
      <c r="G2845" s="514">
        <v>100</v>
      </c>
      <c r="H2845" s="514">
        <v>100</v>
      </c>
      <c r="I2845" s="515">
        <v>20</v>
      </c>
    </row>
    <row r="2846" spans="1:9" s="93" customFormat="1" ht="12.75" customHeight="1">
      <c r="A2846" s="367">
        <v>2838</v>
      </c>
      <c r="B2846" s="527" t="s">
        <v>4422</v>
      </c>
      <c r="C2846" s="527" t="s">
        <v>836</v>
      </c>
      <c r="D2846" s="516">
        <v>37001011683</v>
      </c>
      <c r="E2846" s="513" t="s">
        <v>2350</v>
      </c>
      <c r="F2846" s="367" t="s">
        <v>2351</v>
      </c>
      <c r="G2846" s="514">
        <v>100</v>
      </c>
      <c r="H2846" s="514">
        <v>100</v>
      </c>
      <c r="I2846" s="515">
        <v>20</v>
      </c>
    </row>
    <row r="2847" spans="1:9" s="93" customFormat="1" ht="12.75" customHeight="1">
      <c r="A2847" s="367">
        <v>2839</v>
      </c>
      <c r="B2847" s="527" t="s">
        <v>2630</v>
      </c>
      <c r="C2847" s="527" t="s">
        <v>3729</v>
      </c>
      <c r="D2847" s="516">
        <v>17001007551</v>
      </c>
      <c r="E2847" s="513" t="s">
        <v>2350</v>
      </c>
      <c r="F2847" s="367" t="s">
        <v>2351</v>
      </c>
      <c r="G2847" s="514">
        <v>100</v>
      </c>
      <c r="H2847" s="514">
        <v>100</v>
      </c>
      <c r="I2847" s="515">
        <v>20</v>
      </c>
    </row>
    <row r="2848" spans="1:9" s="93" customFormat="1" ht="12.75" customHeight="1">
      <c r="A2848" s="367">
        <v>2840</v>
      </c>
      <c r="B2848" s="527" t="s">
        <v>2446</v>
      </c>
      <c r="C2848" s="527" t="s">
        <v>5753</v>
      </c>
      <c r="D2848" s="516">
        <v>17001000187</v>
      </c>
      <c r="E2848" s="513" t="s">
        <v>2350</v>
      </c>
      <c r="F2848" s="367" t="s">
        <v>2351</v>
      </c>
      <c r="G2848" s="514">
        <v>100</v>
      </c>
      <c r="H2848" s="514">
        <v>100</v>
      </c>
      <c r="I2848" s="515">
        <v>20</v>
      </c>
    </row>
    <row r="2849" spans="1:9" s="93" customFormat="1" ht="12.75" customHeight="1">
      <c r="A2849" s="367">
        <v>2841</v>
      </c>
      <c r="B2849" s="527" t="s">
        <v>2739</v>
      </c>
      <c r="C2849" s="527" t="s">
        <v>5754</v>
      </c>
      <c r="D2849" s="516">
        <v>17001004792</v>
      </c>
      <c r="E2849" s="513" t="s">
        <v>2350</v>
      </c>
      <c r="F2849" s="367" t="s">
        <v>2351</v>
      </c>
      <c r="G2849" s="514">
        <v>100</v>
      </c>
      <c r="H2849" s="514">
        <v>100</v>
      </c>
      <c r="I2849" s="515">
        <v>20</v>
      </c>
    </row>
    <row r="2850" spans="1:9" s="93" customFormat="1" ht="12.75" customHeight="1">
      <c r="A2850" s="367">
        <v>2842</v>
      </c>
      <c r="B2850" s="527" t="s">
        <v>2604</v>
      </c>
      <c r="C2850" s="527" t="s">
        <v>5755</v>
      </c>
      <c r="D2850" s="516">
        <v>17001018238</v>
      </c>
      <c r="E2850" s="513" t="s">
        <v>2350</v>
      </c>
      <c r="F2850" s="367" t="s">
        <v>2351</v>
      </c>
      <c r="G2850" s="514">
        <v>100</v>
      </c>
      <c r="H2850" s="514">
        <v>100</v>
      </c>
      <c r="I2850" s="515">
        <v>20</v>
      </c>
    </row>
    <row r="2851" spans="1:9" s="93" customFormat="1" ht="12.75" customHeight="1">
      <c r="A2851" s="367">
        <v>2843</v>
      </c>
      <c r="B2851" s="527" t="s">
        <v>676</v>
      </c>
      <c r="C2851" s="527" t="s">
        <v>4718</v>
      </c>
      <c r="D2851" s="516">
        <v>17001032041</v>
      </c>
      <c r="E2851" s="513" t="s">
        <v>2350</v>
      </c>
      <c r="F2851" s="367" t="s">
        <v>2351</v>
      </c>
      <c r="G2851" s="514">
        <v>100</v>
      </c>
      <c r="H2851" s="514">
        <v>100</v>
      </c>
      <c r="I2851" s="515">
        <v>20</v>
      </c>
    </row>
    <row r="2852" spans="1:9" s="93" customFormat="1" ht="12.75" customHeight="1">
      <c r="A2852" s="367">
        <v>2844</v>
      </c>
      <c r="B2852" s="527" t="s">
        <v>2630</v>
      </c>
      <c r="C2852" s="527" t="s">
        <v>3704</v>
      </c>
      <c r="D2852" s="516">
        <v>37001017952</v>
      </c>
      <c r="E2852" s="513" t="s">
        <v>2350</v>
      </c>
      <c r="F2852" s="367" t="s">
        <v>2351</v>
      </c>
      <c r="G2852" s="514">
        <v>100</v>
      </c>
      <c r="H2852" s="514">
        <v>100</v>
      </c>
      <c r="I2852" s="515">
        <v>20</v>
      </c>
    </row>
    <row r="2853" spans="1:9" s="93" customFormat="1" ht="12.75" customHeight="1">
      <c r="A2853" s="367">
        <v>2845</v>
      </c>
      <c r="B2853" s="527" t="s">
        <v>2589</v>
      </c>
      <c r="C2853" s="527" t="s">
        <v>5301</v>
      </c>
      <c r="D2853" s="516">
        <v>17001015245</v>
      </c>
      <c r="E2853" s="513" t="s">
        <v>2350</v>
      </c>
      <c r="F2853" s="367" t="s">
        <v>2351</v>
      </c>
      <c r="G2853" s="514">
        <v>100</v>
      </c>
      <c r="H2853" s="514">
        <v>100</v>
      </c>
      <c r="I2853" s="515">
        <v>20</v>
      </c>
    </row>
    <row r="2854" spans="1:9" s="93" customFormat="1" ht="12.75" customHeight="1">
      <c r="A2854" s="367">
        <v>2846</v>
      </c>
      <c r="B2854" s="527" t="s">
        <v>4583</v>
      </c>
      <c r="C2854" s="527" t="s">
        <v>681</v>
      </c>
      <c r="D2854" s="516">
        <v>60001128165</v>
      </c>
      <c r="E2854" s="513" t="s">
        <v>2350</v>
      </c>
      <c r="F2854" s="367" t="s">
        <v>2351</v>
      </c>
      <c r="G2854" s="514">
        <v>100</v>
      </c>
      <c r="H2854" s="514">
        <v>100</v>
      </c>
      <c r="I2854" s="515">
        <v>20</v>
      </c>
    </row>
    <row r="2855" spans="1:9" s="93" customFormat="1" ht="12.75" customHeight="1">
      <c r="A2855" s="367">
        <v>2847</v>
      </c>
      <c r="B2855" s="527" t="s">
        <v>2520</v>
      </c>
      <c r="C2855" s="527" t="s">
        <v>3668</v>
      </c>
      <c r="D2855" s="516">
        <v>17001027283</v>
      </c>
      <c r="E2855" s="513" t="s">
        <v>2350</v>
      </c>
      <c r="F2855" s="367" t="s">
        <v>2351</v>
      </c>
      <c r="G2855" s="514">
        <v>100</v>
      </c>
      <c r="H2855" s="514">
        <v>100</v>
      </c>
      <c r="I2855" s="515">
        <v>20</v>
      </c>
    </row>
    <row r="2856" spans="1:9" s="93" customFormat="1" ht="12.75" customHeight="1">
      <c r="A2856" s="367">
        <v>2848</v>
      </c>
      <c r="B2856" s="527" t="s">
        <v>5535</v>
      </c>
      <c r="C2856" s="527" t="s">
        <v>5756</v>
      </c>
      <c r="D2856" s="516">
        <v>17001028140</v>
      </c>
      <c r="E2856" s="513" t="s">
        <v>2350</v>
      </c>
      <c r="F2856" s="367" t="s">
        <v>2351</v>
      </c>
      <c r="G2856" s="514">
        <v>100</v>
      </c>
      <c r="H2856" s="514">
        <v>100</v>
      </c>
      <c r="I2856" s="515">
        <v>20</v>
      </c>
    </row>
    <row r="2857" spans="1:9" s="93" customFormat="1" ht="12.75" customHeight="1">
      <c r="A2857" s="367">
        <v>2849</v>
      </c>
      <c r="B2857" s="527" t="s">
        <v>2469</v>
      </c>
      <c r="C2857" s="527" t="s">
        <v>2376</v>
      </c>
      <c r="D2857" s="516">
        <v>17001021855</v>
      </c>
      <c r="E2857" s="513" t="s">
        <v>2350</v>
      </c>
      <c r="F2857" s="367" t="s">
        <v>2351</v>
      </c>
      <c r="G2857" s="514">
        <v>100</v>
      </c>
      <c r="H2857" s="514">
        <v>100</v>
      </c>
      <c r="I2857" s="515">
        <v>20</v>
      </c>
    </row>
    <row r="2858" spans="1:9" s="93" customFormat="1" ht="12.75" customHeight="1">
      <c r="A2858" s="367">
        <v>2850</v>
      </c>
      <c r="B2858" s="527" t="s">
        <v>3400</v>
      </c>
      <c r="C2858" s="527" t="s">
        <v>2650</v>
      </c>
      <c r="D2858" s="516">
        <v>17001025644</v>
      </c>
      <c r="E2858" s="513" t="s">
        <v>2350</v>
      </c>
      <c r="F2858" s="367" t="s">
        <v>2351</v>
      </c>
      <c r="G2858" s="514">
        <v>100</v>
      </c>
      <c r="H2858" s="514">
        <v>100</v>
      </c>
      <c r="I2858" s="515">
        <v>20</v>
      </c>
    </row>
    <row r="2859" spans="1:9" s="93" customFormat="1" ht="12.75" customHeight="1">
      <c r="A2859" s="367">
        <v>2851</v>
      </c>
      <c r="B2859" s="527" t="s">
        <v>513</v>
      </c>
      <c r="C2859" s="527" t="s">
        <v>5757</v>
      </c>
      <c r="D2859" s="516">
        <v>17001026425</v>
      </c>
      <c r="E2859" s="513" t="s">
        <v>2350</v>
      </c>
      <c r="F2859" s="367" t="s">
        <v>2351</v>
      </c>
      <c r="G2859" s="514">
        <v>100</v>
      </c>
      <c r="H2859" s="514">
        <v>100</v>
      </c>
      <c r="I2859" s="515">
        <v>20</v>
      </c>
    </row>
    <row r="2860" spans="1:9" s="93" customFormat="1" ht="12.75" customHeight="1">
      <c r="A2860" s="367">
        <v>2852</v>
      </c>
      <c r="B2860" s="527" t="s">
        <v>3694</v>
      </c>
      <c r="C2860" s="527" t="s">
        <v>834</v>
      </c>
      <c r="D2860" s="516">
        <v>17001001387</v>
      </c>
      <c r="E2860" s="513" t="s">
        <v>2350</v>
      </c>
      <c r="F2860" s="367" t="s">
        <v>2351</v>
      </c>
      <c r="G2860" s="514">
        <v>100</v>
      </c>
      <c r="H2860" s="514">
        <v>100</v>
      </c>
      <c r="I2860" s="515">
        <v>20</v>
      </c>
    </row>
    <row r="2861" spans="1:9" s="93" customFormat="1" ht="12.75" customHeight="1">
      <c r="A2861" s="367">
        <v>2853</v>
      </c>
      <c r="B2861" s="527" t="s">
        <v>2526</v>
      </c>
      <c r="C2861" s="527" t="s">
        <v>5758</v>
      </c>
      <c r="D2861" s="516">
        <v>60001154629</v>
      </c>
      <c r="E2861" s="513" t="s">
        <v>2350</v>
      </c>
      <c r="F2861" s="367" t="s">
        <v>2351</v>
      </c>
      <c r="G2861" s="514">
        <v>100</v>
      </c>
      <c r="H2861" s="514">
        <v>100</v>
      </c>
      <c r="I2861" s="515">
        <v>20</v>
      </c>
    </row>
    <row r="2862" spans="1:9" s="93" customFormat="1" ht="12.75" customHeight="1">
      <c r="A2862" s="367">
        <v>2854</v>
      </c>
      <c r="B2862" s="527" t="s">
        <v>3885</v>
      </c>
      <c r="C2862" s="527" t="s">
        <v>5759</v>
      </c>
      <c r="D2862" s="516">
        <v>17001021233</v>
      </c>
      <c r="E2862" s="513" t="s">
        <v>2350</v>
      </c>
      <c r="F2862" s="367" t="s">
        <v>2351</v>
      </c>
      <c r="G2862" s="514">
        <v>100</v>
      </c>
      <c r="H2862" s="514">
        <v>100</v>
      </c>
      <c r="I2862" s="515">
        <v>20</v>
      </c>
    </row>
    <row r="2863" spans="1:9" s="93" customFormat="1" ht="12.75" customHeight="1">
      <c r="A2863" s="367">
        <v>2855</v>
      </c>
      <c r="B2863" s="527" t="s">
        <v>2455</v>
      </c>
      <c r="C2863" s="527" t="s">
        <v>5760</v>
      </c>
      <c r="D2863" s="516">
        <v>17001021193</v>
      </c>
      <c r="E2863" s="513" t="s">
        <v>2350</v>
      </c>
      <c r="F2863" s="367" t="s">
        <v>2351</v>
      </c>
      <c r="G2863" s="514">
        <v>100</v>
      </c>
      <c r="H2863" s="514">
        <v>100</v>
      </c>
      <c r="I2863" s="515">
        <v>20</v>
      </c>
    </row>
    <row r="2864" spans="1:9" s="93" customFormat="1" ht="12.75" customHeight="1">
      <c r="A2864" s="367">
        <v>2856</v>
      </c>
      <c r="B2864" s="527" t="s">
        <v>4495</v>
      </c>
      <c r="C2864" s="527" t="s">
        <v>5761</v>
      </c>
      <c r="D2864" s="516">
        <v>17001022184</v>
      </c>
      <c r="E2864" s="513" t="s">
        <v>2350</v>
      </c>
      <c r="F2864" s="367" t="s">
        <v>2351</v>
      </c>
      <c r="G2864" s="514">
        <v>100</v>
      </c>
      <c r="H2864" s="514">
        <v>100</v>
      </c>
      <c r="I2864" s="515">
        <v>20</v>
      </c>
    </row>
    <row r="2865" spans="1:9" s="93" customFormat="1" ht="12.75" customHeight="1">
      <c r="A2865" s="367">
        <v>2857</v>
      </c>
      <c r="B2865" s="527" t="s">
        <v>676</v>
      </c>
      <c r="C2865" s="527" t="s">
        <v>3192</v>
      </c>
      <c r="D2865" s="516">
        <v>17801033410</v>
      </c>
      <c r="E2865" s="513" t="s">
        <v>2350</v>
      </c>
      <c r="F2865" s="367" t="s">
        <v>2351</v>
      </c>
      <c r="G2865" s="514">
        <v>100</v>
      </c>
      <c r="H2865" s="514">
        <v>100</v>
      </c>
      <c r="I2865" s="515">
        <v>20</v>
      </c>
    </row>
    <row r="2866" spans="1:9" s="93" customFormat="1" ht="12.75" customHeight="1">
      <c r="A2866" s="367">
        <v>2858</v>
      </c>
      <c r="B2866" s="527" t="s">
        <v>843</v>
      </c>
      <c r="C2866" s="527" t="s">
        <v>5762</v>
      </c>
      <c r="D2866" s="516">
        <v>17001032491</v>
      </c>
      <c r="E2866" s="513" t="s">
        <v>2350</v>
      </c>
      <c r="F2866" s="367" t="s">
        <v>2351</v>
      </c>
      <c r="G2866" s="514">
        <v>100</v>
      </c>
      <c r="H2866" s="514">
        <v>100</v>
      </c>
      <c r="I2866" s="515">
        <v>20</v>
      </c>
    </row>
    <row r="2867" spans="1:9" s="93" customFormat="1" ht="12.75" customHeight="1">
      <c r="A2867" s="367">
        <v>2859</v>
      </c>
      <c r="B2867" s="527" t="s">
        <v>3647</v>
      </c>
      <c r="C2867" s="527" t="s">
        <v>5763</v>
      </c>
      <c r="D2867" s="516">
        <v>17001026947</v>
      </c>
      <c r="E2867" s="513" t="s">
        <v>2350</v>
      </c>
      <c r="F2867" s="367" t="s">
        <v>2351</v>
      </c>
      <c r="G2867" s="514">
        <v>100</v>
      </c>
      <c r="H2867" s="514">
        <v>100</v>
      </c>
      <c r="I2867" s="515">
        <v>20</v>
      </c>
    </row>
    <row r="2868" spans="1:9" s="93" customFormat="1" ht="12.75" customHeight="1">
      <c r="A2868" s="367">
        <v>2860</v>
      </c>
      <c r="B2868" s="527" t="s">
        <v>4591</v>
      </c>
      <c r="C2868" s="527" t="s">
        <v>593</v>
      </c>
      <c r="D2868" s="516">
        <v>17001015241</v>
      </c>
      <c r="E2868" s="513" t="s">
        <v>2350</v>
      </c>
      <c r="F2868" s="367" t="s">
        <v>2351</v>
      </c>
      <c r="G2868" s="514">
        <v>100</v>
      </c>
      <c r="H2868" s="514">
        <v>100</v>
      </c>
      <c r="I2868" s="515">
        <v>20</v>
      </c>
    </row>
    <row r="2869" spans="1:9" s="93" customFormat="1" ht="12.75" customHeight="1">
      <c r="A2869" s="367">
        <v>2861</v>
      </c>
      <c r="B2869" s="527" t="s">
        <v>2538</v>
      </c>
      <c r="C2869" s="527" t="s">
        <v>5764</v>
      </c>
      <c r="D2869" s="516">
        <v>17001000257</v>
      </c>
      <c r="E2869" s="513" t="s">
        <v>2350</v>
      </c>
      <c r="F2869" s="367" t="s">
        <v>2351</v>
      </c>
      <c r="G2869" s="514">
        <v>100</v>
      </c>
      <c r="H2869" s="514">
        <v>100</v>
      </c>
      <c r="I2869" s="515">
        <v>20</v>
      </c>
    </row>
    <row r="2870" spans="1:9" s="93" customFormat="1" ht="12.75" customHeight="1">
      <c r="A2870" s="367">
        <v>2862</v>
      </c>
      <c r="B2870" s="527" t="s">
        <v>2807</v>
      </c>
      <c r="C2870" s="527" t="s">
        <v>3503</v>
      </c>
      <c r="D2870" s="512">
        <v>55001010904</v>
      </c>
      <c r="E2870" s="513" t="s">
        <v>2350</v>
      </c>
      <c r="F2870" s="367" t="s">
        <v>2351</v>
      </c>
      <c r="G2870" s="514">
        <v>100</v>
      </c>
      <c r="H2870" s="514">
        <v>100</v>
      </c>
      <c r="I2870" s="515">
        <v>20</v>
      </c>
    </row>
    <row r="2871" spans="1:9" s="93" customFormat="1" ht="12.75" customHeight="1">
      <c r="A2871" s="367">
        <v>2863</v>
      </c>
      <c r="B2871" s="527" t="s">
        <v>671</v>
      </c>
      <c r="C2871" s="527" t="s">
        <v>5765</v>
      </c>
      <c r="D2871" s="516" t="s">
        <v>5766</v>
      </c>
      <c r="E2871" s="513" t="s">
        <v>2350</v>
      </c>
      <c r="F2871" s="367" t="s">
        <v>2351</v>
      </c>
      <c r="G2871" s="514">
        <v>100</v>
      </c>
      <c r="H2871" s="514">
        <v>100</v>
      </c>
      <c r="I2871" s="515">
        <v>20</v>
      </c>
    </row>
    <row r="2872" spans="1:9" s="93" customFormat="1" ht="12.75" customHeight="1">
      <c r="A2872" s="367">
        <v>2864</v>
      </c>
      <c r="B2872" s="527" t="s">
        <v>3266</v>
      </c>
      <c r="C2872" s="527" t="s">
        <v>5767</v>
      </c>
      <c r="D2872" s="516" t="s">
        <v>5768</v>
      </c>
      <c r="E2872" s="513" t="s">
        <v>2350</v>
      </c>
      <c r="F2872" s="367" t="s">
        <v>2351</v>
      </c>
      <c r="G2872" s="514">
        <v>100</v>
      </c>
      <c r="H2872" s="514">
        <v>100</v>
      </c>
      <c r="I2872" s="515">
        <v>20</v>
      </c>
    </row>
    <row r="2873" spans="1:9" s="93" customFormat="1" ht="12.75" customHeight="1">
      <c r="A2873" s="367">
        <v>2865</v>
      </c>
      <c r="B2873" s="527" t="s">
        <v>671</v>
      </c>
      <c r="C2873" s="527" t="s">
        <v>5769</v>
      </c>
      <c r="D2873" s="516" t="s">
        <v>5770</v>
      </c>
      <c r="E2873" s="513" t="s">
        <v>2350</v>
      </c>
      <c r="F2873" s="367" t="s">
        <v>2351</v>
      </c>
      <c r="G2873" s="514">
        <v>100</v>
      </c>
      <c r="H2873" s="514">
        <v>100</v>
      </c>
      <c r="I2873" s="515">
        <v>20</v>
      </c>
    </row>
    <row r="2874" spans="1:9" s="93" customFormat="1" ht="12.75" customHeight="1">
      <c r="A2874" s="367">
        <v>2866</v>
      </c>
      <c r="B2874" s="527" t="s">
        <v>2375</v>
      </c>
      <c r="C2874" s="527" t="s">
        <v>5771</v>
      </c>
      <c r="D2874" s="516" t="s">
        <v>5772</v>
      </c>
      <c r="E2874" s="513" t="s">
        <v>2350</v>
      </c>
      <c r="F2874" s="367" t="s">
        <v>2351</v>
      </c>
      <c r="G2874" s="514">
        <v>100</v>
      </c>
      <c r="H2874" s="514">
        <v>100</v>
      </c>
      <c r="I2874" s="515">
        <v>20</v>
      </c>
    </row>
    <row r="2875" spans="1:9" s="93" customFormat="1" ht="12.75" customHeight="1">
      <c r="A2875" s="367">
        <v>2867</v>
      </c>
      <c r="B2875" s="527" t="s">
        <v>2490</v>
      </c>
      <c r="C2875" s="527" t="s">
        <v>2429</v>
      </c>
      <c r="D2875" s="516" t="s">
        <v>5773</v>
      </c>
      <c r="E2875" s="513" t="s">
        <v>2350</v>
      </c>
      <c r="F2875" s="367" t="s">
        <v>2351</v>
      </c>
      <c r="G2875" s="514">
        <v>100</v>
      </c>
      <c r="H2875" s="514">
        <v>100</v>
      </c>
      <c r="I2875" s="515">
        <v>20</v>
      </c>
    </row>
    <row r="2876" spans="1:9" s="93" customFormat="1" ht="12.75" customHeight="1">
      <c r="A2876" s="367">
        <v>2868</v>
      </c>
      <c r="B2876" s="527" t="s">
        <v>5774</v>
      </c>
      <c r="C2876" s="527" t="s">
        <v>4241</v>
      </c>
      <c r="D2876" s="516" t="s">
        <v>5775</v>
      </c>
      <c r="E2876" s="513" t="s">
        <v>2350</v>
      </c>
      <c r="F2876" s="367" t="s">
        <v>2351</v>
      </c>
      <c r="G2876" s="514">
        <v>100</v>
      </c>
      <c r="H2876" s="514">
        <v>100</v>
      </c>
      <c r="I2876" s="515">
        <v>20</v>
      </c>
    </row>
    <row r="2877" spans="1:9" s="93" customFormat="1" ht="12.75" customHeight="1">
      <c r="A2877" s="367">
        <v>2869</v>
      </c>
      <c r="B2877" s="527" t="s">
        <v>3520</v>
      </c>
      <c r="C2877" s="527" t="s">
        <v>5776</v>
      </c>
      <c r="D2877" s="516" t="s">
        <v>5777</v>
      </c>
      <c r="E2877" s="513" t="s">
        <v>2350</v>
      </c>
      <c r="F2877" s="367" t="s">
        <v>2351</v>
      </c>
      <c r="G2877" s="514">
        <v>100</v>
      </c>
      <c r="H2877" s="514">
        <v>100</v>
      </c>
      <c r="I2877" s="515">
        <v>20</v>
      </c>
    </row>
    <row r="2878" spans="1:9" s="93" customFormat="1" ht="12.75" customHeight="1">
      <c r="A2878" s="367">
        <v>2870</v>
      </c>
      <c r="B2878" s="527" t="s">
        <v>843</v>
      </c>
      <c r="C2878" s="527" t="s">
        <v>2371</v>
      </c>
      <c r="D2878" s="516" t="s">
        <v>5778</v>
      </c>
      <c r="E2878" s="513" t="s">
        <v>2350</v>
      </c>
      <c r="F2878" s="367" t="s">
        <v>2351</v>
      </c>
      <c r="G2878" s="514">
        <v>100</v>
      </c>
      <c r="H2878" s="514">
        <v>100</v>
      </c>
      <c r="I2878" s="515">
        <v>20</v>
      </c>
    </row>
    <row r="2879" spans="1:9" s="93" customFormat="1" ht="12.75" customHeight="1">
      <c r="A2879" s="367">
        <v>2871</v>
      </c>
      <c r="B2879" s="527" t="s">
        <v>676</v>
      </c>
      <c r="C2879" s="527" t="s">
        <v>5779</v>
      </c>
      <c r="D2879" s="516" t="s">
        <v>5780</v>
      </c>
      <c r="E2879" s="513" t="s">
        <v>2350</v>
      </c>
      <c r="F2879" s="367" t="s">
        <v>2351</v>
      </c>
      <c r="G2879" s="514">
        <v>100</v>
      </c>
      <c r="H2879" s="514">
        <v>100</v>
      </c>
      <c r="I2879" s="515">
        <v>20</v>
      </c>
    </row>
    <row r="2880" spans="1:9" s="93" customFormat="1" ht="12.75" customHeight="1">
      <c r="A2880" s="367">
        <v>2872</v>
      </c>
      <c r="B2880" s="527" t="s">
        <v>513</v>
      </c>
      <c r="C2880" s="527" t="s">
        <v>4734</v>
      </c>
      <c r="D2880" s="516" t="s">
        <v>5781</v>
      </c>
      <c r="E2880" s="513" t="s">
        <v>2350</v>
      </c>
      <c r="F2880" s="367" t="s">
        <v>2351</v>
      </c>
      <c r="G2880" s="514">
        <v>100</v>
      </c>
      <c r="H2880" s="514">
        <v>100</v>
      </c>
      <c r="I2880" s="515">
        <v>20</v>
      </c>
    </row>
    <row r="2881" spans="1:9" s="93" customFormat="1" ht="12.75" customHeight="1">
      <c r="A2881" s="367">
        <v>2873</v>
      </c>
      <c r="B2881" s="527" t="s">
        <v>4251</v>
      </c>
      <c r="C2881" s="527" t="s">
        <v>5782</v>
      </c>
      <c r="D2881" s="516" t="s">
        <v>5783</v>
      </c>
      <c r="E2881" s="513" t="s">
        <v>2350</v>
      </c>
      <c r="F2881" s="367" t="s">
        <v>2351</v>
      </c>
      <c r="G2881" s="514">
        <v>100</v>
      </c>
      <c r="H2881" s="514">
        <v>100</v>
      </c>
      <c r="I2881" s="515">
        <v>20</v>
      </c>
    </row>
    <row r="2882" spans="1:9" s="93" customFormat="1" ht="12.75" customHeight="1">
      <c r="A2882" s="367">
        <v>2874</v>
      </c>
      <c r="B2882" s="527" t="s">
        <v>5784</v>
      </c>
      <c r="C2882" s="527" t="s">
        <v>3302</v>
      </c>
      <c r="D2882" s="516" t="s">
        <v>5785</v>
      </c>
      <c r="E2882" s="513" t="s">
        <v>2350</v>
      </c>
      <c r="F2882" s="367" t="s">
        <v>2351</v>
      </c>
      <c r="G2882" s="514">
        <v>100</v>
      </c>
      <c r="H2882" s="514">
        <v>100</v>
      </c>
      <c r="I2882" s="515">
        <v>20</v>
      </c>
    </row>
    <row r="2883" spans="1:9" s="93" customFormat="1" ht="12.75" customHeight="1">
      <c r="A2883" s="367">
        <v>2875</v>
      </c>
      <c r="B2883" s="527" t="s">
        <v>5786</v>
      </c>
      <c r="C2883" s="527" t="s">
        <v>4241</v>
      </c>
      <c r="D2883" s="516" t="s">
        <v>5787</v>
      </c>
      <c r="E2883" s="513" t="s">
        <v>2350</v>
      </c>
      <c r="F2883" s="367" t="s">
        <v>2351</v>
      </c>
      <c r="G2883" s="514">
        <v>100</v>
      </c>
      <c r="H2883" s="514">
        <v>100</v>
      </c>
      <c r="I2883" s="515">
        <v>20</v>
      </c>
    </row>
    <row r="2884" spans="1:9" s="93" customFormat="1" ht="12.75" customHeight="1">
      <c r="A2884" s="367">
        <v>2876</v>
      </c>
      <c r="B2884" s="527" t="s">
        <v>5499</v>
      </c>
      <c r="C2884" s="527" t="s">
        <v>3297</v>
      </c>
      <c r="D2884" s="512">
        <v>46001000039</v>
      </c>
      <c r="E2884" s="513" t="s">
        <v>2350</v>
      </c>
      <c r="F2884" s="367" t="s">
        <v>2351</v>
      </c>
      <c r="G2884" s="514">
        <v>100</v>
      </c>
      <c r="H2884" s="514">
        <v>100</v>
      </c>
      <c r="I2884" s="515">
        <v>20</v>
      </c>
    </row>
    <row r="2885" spans="1:9" s="93" customFormat="1" ht="12.75" customHeight="1">
      <c r="A2885" s="367">
        <v>2877</v>
      </c>
      <c r="B2885" s="527" t="s">
        <v>3857</v>
      </c>
      <c r="C2885" s="527" t="s">
        <v>4331</v>
      </c>
      <c r="D2885" s="512">
        <v>46001014203</v>
      </c>
      <c r="E2885" s="513" t="s">
        <v>2350</v>
      </c>
      <c r="F2885" s="367" t="s">
        <v>2351</v>
      </c>
      <c r="G2885" s="514">
        <v>100</v>
      </c>
      <c r="H2885" s="514">
        <v>100</v>
      </c>
      <c r="I2885" s="515">
        <v>20</v>
      </c>
    </row>
    <row r="2886" spans="1:9" s="93" customFormat="1" ht="12.75" customHeight="1">
      <c r="A2886" s="367">
        <v>2878</v>
      </c>
      <c r="B2886" s="527" t="s">
        <v>2520</v>
      </c>
      <c r="C2886" s="527" t="s">
        <v>3109</v>
      </c>
      <c r="D2886" s="512">
        <v>46001011716</v>
      </c>
      <c r="E2886" s="513" t="s">
        <v>2350</v>
      </c>
      <c r="F2886" s="367" t="s">
        <v>2351</v>
      </c>
      <c r="G2886" s="514">
        <v>100</v>
      </c>
      <c r="H2886" s="514">
        <v>100</v>
      </c>
      <c r="I2886" s="515">
        <v>20</v>
      </c>
    </row>
    <row r="2887" spans="1:9" s="93" customFormat="1" ht="12.75" customHeight="1">
      <c r="A2887" s="367">
        <v>2879</v>
      </c>
      <c r="B2887" s="527" t="s">
        <v>2490</v>
      </c>
      <c r="C2887" s="527" t="s">
        <v>873</v>
      </c>
      <c r="D2887" s="512">
        <v>46001021742</v>
      </c>
      <c r="E2887" s="513" t="s">
        <v>2350</v>
      </c>
      <c r="F2887" s="367" t="s">
        <v>2351</v>
      </c>
      <c r="G2887" s="514">
        <v>100</v>
      </c>
      <c r="H2887" s="514">
        <v>100</v>
      </c>
      <c r="I2887" s="515">
        <v>20</v>
      </c>
    </row>
    <row r="2888" spans="1:9" s="93" customFormat="1" ht="12.75" customHeight="1">
      <c r="A2888" s="367">
        <v>2880</v>
      </c>
      <c r="B2888" s="527" t="s">
        <v>3520</v>
      </c>
      <c r="C2888" s="527" t="s">
        <v>5788</v>
      </c>
      <c r="D2888" s="512">
        <v>46001003655</v>
      </c>
      <c r="E2888" s="513" t="s">
        <v>2350</v>
      </c>
      <c r="F2888" s="367" t="s">
        <v>2351</v>
      </c>
      <c r="G2888" s="514">
        <v>100</v>
      </c>
      <c r="H2888" s="514">
        <v>100</v>
      </c>
      <c r="I2888" s="515">
        <v>20</v>
      </c>
    </row>
    <row r="2889" spans="1:9" s="93" customFormat="1" ht="12.75" customHeight="1">
      <c r="A2889" s="367">
        <v>2881</v>
      </c>
      <c r="B2889" s="527" t="s">
        <v>606</v>
      </c>
      <c r="C2889" s="527" t="s">
        <v>3109</v>
      </c>
      <c r="D2889" s="512">
        <v>46001015751</v>
      </c>
      <c r="E2889" s="513" t="s">
        <v>2350</v>
      </c>
      <c r="F2889" s="367" t="s">
        <v>2351</v>
      </c>
      <c r="G2889" s="514">
        <v>100</v>
      </c>
      <c r="H2889" s="514">
        <v>100</v>
      </c>
      <c r="I2889" s="515">
        <v>20</v>
      </c>
    </row>
    <row r="2890" spans="1:9" s="93" customFormat="1" ht="12.75" customHeight="1">
      <c r="A2890" s="367">
        <v>2882</v>
      </c>
      <c r="B2890" s="527" t="s">
        <v>2449</v>
      </c>
      <c r="C2890" s="527" t="s">
        <v>5789</v>
      </c>
      <c r="D2890" s="512">
        <v>46001023983</v>
      </c>
      <c r="E2890" s="513" t="s">
        <v>2350</v>
      </c>
      <c r="F2890" s="367" t="s">
        <v>2351</v>
      </c>
      <c r="G2890" s="514">
        <v>100</v>
      </c>
      <c r="H2890" s="514">
        <v>100</v>
      </c>
      <c r="I2890" s="515">
        <v>20</v>
      </c>
    </row>
    <row r="2891" spans="1:9" s="93" customFormat="1" ht="12.75" customHeight="1">
      <c r="A2891" s="367">
        <v>2883</v>
      </c>
      <c r="B2891" s="527" t="s">
        <v>2355</v>
      </c>
      <c r="C2891" s="527" t="s">
        <v>5790</v>
      </c>
      <c r="D2891" s="512">
        <v>41001000122</v>
      </c>
      <c r="E2891" s="513" t="s">
        <v>2350</v>
      </c>
      <c r="F2891" s="367" t="s">
        <v>2351</v>
      </c>
      <c r="G2891" s="514">
        <v>100</v>
      </c>
      <c r="H2891" s="514">
        <v>100</v>
      </c>
      <c r="I2891" s="515">
        <v>20</v>
      </c>
    </row>
    <row r="2892" spans="1:9" s="93" customFormat="1" ht="12.75" customHeight="1">
      <c r="A2892" s="367">
        <v>2884</v>
      </c>
      <c r="B2892" s="527" t="s">
        <v>4781</v>
      </c>
      <c r="C2892" s="527" t="s">
        <v>2619</v>
      </c>
      <c r="D2892" s="512">
        <v>46001014896</v>
      </c>
      <c r="E2892" s="513" t="s">
        <v>2350</v>
      </c>
      <c r="F2892" s="367" t="s">
        <v>2351</v>
      </c>
      <c r="G2892" s="514">
        <v>100</v>
      </c>
      <c r="H2892" s="514">
        <v>100</v>
      </c>
      <c r="I2892" s="515">
        <v>20</v>
      </c>
    </row>
    <row r="2893" spans="1:9" s="93" customFormat="1" ht="12.75" customHeight="1">
      <c r="A2893" s="367">
        <v>2885</v>
      </c>
      <c r="B2893" s="527" t="s">
        <v>2493</v>
      </c>
      <c r="C2893" s="527" t="s">
        <v>3446</v>
      </c>
      <c r="D2893" s="512">
        <v>14001026120</v>
      </c>
      <c r="E2893" s="513" t="s">
        <v>2350</v>
      </c>
      <c r="F2893" s="367" t="s">
        <v>2351</v>
      </c>
      <c r="G2893" s="514">
        <v>100</v>
      </c>
      <c r="H2893" s="514">
        <v>100</v>
      </c>
      <c r="I2893" s="515">
        <v>20</v>
      </c>
    </row>
    <row r="2894" spans="1:9" s="93" customFormat="1" ht="12.75" customHeight="1">
      <c r="A2894" s="367">
        <v>2886</v>
      </c>
      <c r="B2894" s="527" t="s">
        <v>4477</v>
      </c>
      <c r="C2894" s="527" t="s">
        <v>5685</v>
      </c>
      <c r="D2894" s="512">
        <v>46001020882</v>
      </c>
      <c r="E2894" s="513" t="s">
        <v>2350</v>
      </c>
      <c r="F2894" s="367" t="s">
        <v>2351</v>
      </c>
      <c r="G2894" s="514">
        <v>100</v>
      </c>
      <c r="H2894" s="514">
        <v>100</v>
      </c>
      <c r="I2894" s="515">
        <v>20</v>
      </c>
    </row>
    <row r="2895" spans="1:9" s="93" customFormat="1" ht="12.75" customHeight="1">
      <c r="A2895" s="367">
        <v>2887</v>
      </c>
      <c r="B2895" s="527" t="s">
        <v>2375</v>
      </c>
      <c r="C2895" s="527" t="s">
        <v>2548</v>
      </c>
      <c r="D2895" s="512">
        <v>46001021828</v>
      </c>
      <c r="E2895" s="513" t="s">
        <v>2350</v>
      </c>
      <c r="F2895" s="367" t="s">
        <v>2351</v>
      </c>
      <c r="G2895" s="514">
        <v>100</v>
      </c>
      <c r="H2895" s="514">
        <v>100</v>
      </c>
      <c r="I2895" s="515">
        <v>20</v>
      </c>
    </row>
    <row r="2896" spans="1:9" s="93" customFormat="1" ht="12.75" customHeight="1">
      <c r="A2896" s="367">
        <v>2888</v>
      </c>
      <c r="B2896" s="527" t="s">
        <v>3012</v>
      </c>
      <c r="C2896" s="527" t="s">
        <v>3533</v>
      </c>
      <c r="D2896" s="512">
        <v>46001001130</v>
      </c>
      <c r="E2896" s="513" t="s">
        <v>2350</v>
      </c>
      <c r="F2896" s="367" t="s">
        <v>2351</v>
      </c>
      <c r="G2896" s="514">
        <v>100</v>
      </c>
      <c r="H2896" s="514">
        <v>100</v>
      </c>
      <c r="I2896" s="515">
        <v>20</v>
      </c>
    </row>
    <row r="2897" spans="1:9" s="93" customFormat="1" ht="12.75" customHeight="1">
      <c r="A2897" s="367">
        <v>2889</v>
      </c>
      <c r="B2897" s="527" t="s">
        <v>5408</v>
      </c>
      <c r="C2897" s="527" t="s">
        <v>3258</v>
      </c>
      <c r="D2897" s="512">
        <v>61009033218</v>
      </c>
      <c r="E2897" s="513" t="s">
        <v>2350</v>
      </c>
      <c r="F2897" s="367" t="s">
        <v>2351</v>
      </c>
      <c r="G2897" s="514">
        <v>100</v>
      </c>
      <c r="H2897" s="514">
        <v>100</v>
      </c>
      <c r="I2897" s="515">
        <v>20</v>
      </c>
    </row>
    <row r="2898" spans="1:9" s="93" customFormat="1" ht="12.75" customHeight="1">
      <c r="A2898" s="367">
        <v>2890</v>
      </c>
      <c r="B2898" s="527" t="s">
        <v>2566</v>
      </c>
      <c r="C2898" s="527" t="s">
        <v>3253</v>
      </c>
      <c r="D2898" s="512">
        <v>46001019794</v>
      </c>
      <c r="E2898" s="513" t="s">
        <v>2350</v>
      </c>
      <c r="F2898" s="367" t="s">
        <v>2351</v>
      </c>
      <c r="G2898" s="514">
        <v>100</v>
      </c>
      <c r="H2898" s="514">
        <v>100</v>
      </c>
      <c r="I2898" s="515">
        <v>20</v>
      </c>
    </row>
    <row r="2899" spans="1:9" s="93" customFormat="1" ht="12.75" customHeight="1">
      <c r="A2899" s="367">
        <v>2891</v>
      </c>
      <c r="B2899" s="527" t="s">
        <v>676</v>
      </c>
      <c r="C2899" s="527" t="s">
        <v>873</v>
      </c>
      <c r="D2899" s="512">
        <v>46001024235</v>
      </c>
      <c r="E2899" s="513" t="s">
        <v>2350</v>
      </c>
      <c r="F2899" s="367" t="s">
        <v>2351</v>
      </c>
      <c r="G2899" s="514">
        <v>100</v>
      </c>
      <c r="H2899" s="514">
        <v>100</v>
      </c>
      <c r="I2899" s="515">
        <v>20</v>
      </c>
    </row>
    <row r="2900" spans="1:9" s="93" customFormat="1" ht="12.75" customHeight="1">
      <c r="A2900" s="367">
        <v>2892</v>
      </c>
      <c r="B2900" s="527" t="s">
        <v>3599</v>
      </c>
      <c r="C2900" s="527" t="s">
        <v>5791</v>
      </c>
      <c r="D2900" s="512">
        <v>46001016478</v>
      </c>
      <c r="E2900" s="513" t="s">
        <v>2350</v>
      </c>
      <c r="F2900" s="367" t="s">
        <v>2351</v>
      </c>
      <c r="G2900" s="514">
        <v>100</v>
      </c>
      <c r="H2900" s="514">
        <v>100</v>
      </c>
      <c r="I2900" s="515">
        <v>20</v>
      </c>
    </row>
    <row r="2901" spans="1:9" s="93" customFormat="1" ht="12.75" customHeight="1">
      <c r="A2901" s="367">
        <v>2893</v>
      </c>
      <c r="B2901" s="527" t="s">
        <v>3578</v>
      </c>
      <c r="C2901" s="527" t="s">
        <v>2548</v>
      </c>
      <c r="D2901" s="512">
        <v>46001014955</v>
      </c>
      <c r="E2901" s="513" t="s">
        <v>2350</v>
      </c>
      <c r="F2901" s="367" t="s">
        <v>2351</v>
      </c>
      <c r="G2901" s="514">
        <v>100</v>
      </c>
      <c r="H2901" s="514">
        <v>100</v>
      </c>
      <c r="I2901" s="515">
        <v>20</v>
      </c>
    </row>
    <row r="2902" spans="1:9" s="93" customFormat="1" ht="12.75" customHeight="1">
      <c r="A2902" s="367">
        <v>2894</v>
      </c>
      <c r="B2902" s="527" t="s">
        <v>3343</v>
      </c>
      <c r="C2902" s="527" t="s">
        <v>3109</v>
      </c>
      <c r="D2902" s="516">
        <v>61002004377</v>
      </c>
      <c r="E2902" s="513" t="s">
        <v>2350</v>
      </c>
      <c r="F2902" s="367" t="s">
        <v>2351</v>
      </c>
      <c r="G2902" s="514">
        <v>150</v>
      </c>
      <c r="H2902" s="514">
        <v>150</v>
      </c>
      <c r="I2902" s="515">
        <v>30</v>
      </c>
    </row>
    <row r="2903" spans="1:9" s="93" customFormat="1" ht="12.75" customHeight="1">
      <c r="A2903" s="367">
        <v>2895</v>
      </c>
      <c r="B2903" s="527" t="s">
        <v>3367</v>
      </c>
      <c r="C2903" s="527" t="s">
        <v>5792</v>
      </c>
      <c r="D2903" s="512">
        <v>42001022521</v>
      </c>
      <c r="E2903" s="513" t="s">
        <v>2350</v>
      </c>
      <c r="F2903" s="367" t="s">
        <v>2351</v>
      </c>
      <c r="G2903" s="514">
        <v>100</v>
      </c>
      <c r="H2903" s="514">
        <v>100</v>
      </c>
      <c r="I2903" s="515">
        <v>20</v>
      </c>
    </row>
    <row r="2904" spans="1:9" s="93" customFormat="1" ht="12.75" customHeight="1">
      <c r="A2904" s="367">
        <v>2896</v>
      </c>
      <c r="B2904" s="527" t="s">
        <v>5793</v>
      </c>
      <c r="C2904" s="527" t="s">
        <v>4699</v>
      </c>
      <c r="D2904" s="379">
        <v>53001049162</v>
      </c>
      <c r="E2904" s="513" t="s">
        <v>2350</v>
      </c>
      <c r="F2904" s="367" t="s">
        <v>2351</v>
      </c>
      <c r="G2904" s="514">
        <v>100</v>
      </c>
      <c r="H2904" s="514">
        <v>100</v>
      </c>
      <c r="I2904" s="515">
        <v>20</v>
      </c>
    </row>
    <row r="2905" spans="1:9" s="93" customFormat="1" ht="12.75" customHeight="1">
      <c r="A2905" s="367">
        <v>2897</v>
      </c>
      <c r="B2905" s="527" t="s">
        <v>3857</v>
      </c>
      <c r="C2905" s="527" t="s">
        <v>4206</v>
      </c>
      <c r="D2905" s="525" t="s">
        <v>5794</v>
      </c>
      <c r="E2905" s="513" t="s">
        <v>2350</v>
      </c>
      <c r="F2905" s="367" t="s">
        <v>2351</v>
      </c>
      <c r="G2905" s="514">
        <v>100</v>
      </c>
      <c r="H2905" s="514">
        <v>100</v>
      </c>
      <c r="I2905" s="515">
        <v>20</v>
      </c>
    </row>
    <row r="2906" spans="1:9" s="93" customFormat="1" ht="12.75" customHeight="1">
      <c r="A2906" s="367">
        <v>2898</v>
      </c>
      <c r="B2906" s="518" t="s">
        <v>4267</v>
      </c>
      <c r="C2906" s="527" t="s">
        <v>2644</v>
      </c>
      <c r="D2906" s="447" t="s">
        <v>5795</v>
      </c>
      <c r="E2906" s="513" t="s">
        <v>2350</v>
      </c>
      <c r="F2906" s="367" t="s">
        <v>2351</v>
      </c>
      <c r="G2906" s="514">
        <v>100</v>
      </c>
      <c r="H2906" s="514">
        <v>100</v>
      </c>
      <c r="I2906" s="515">
        <v>20</v>
      </c>
    </row>
    <row r="2907" spans="1:9" s="93" customFormat="1" ht="12.75" customHeight="1">
      <c r="A2907" s="367">
        <v>2899</v>
      </c>
      <c r="B2907" s="518" t="s">
        <v>5796</v>
      </c>
      <c r="C2907" s="527" t="s">
        <v>5797</v>
      </c>
      <c r="D2907" s="447">
        <v>32001008285</v>
      </c>
      <c r="E2907" s="513" t="s">
        <v>2350</v>
      </c>
      <c r="F2907" s="367" t="s">
        <v>2351</v>
      </c>
      <c r="G2907" s="514">
        <v>100</v>
      </c>
      <c r="H2907" s="514">
        <v>100</v>
      </c>
      <c r="I2907" s="515">
        <v>20</v>
      </c>
    </row>
    <row r="2908" spans="1:9" s="93" customFormat="1" ht="12.75" customHeight="1">
      <c r="A2908" s="367">
        <v>2900</v>
      </c>
      <c r="B2908" s="518" t="s">
        <v>2517</v>
      </c>
      <c r="C2908" s="527" t="s">
        <v>5798</v>
      </c>
      <c r="D2908" s="518">
        <v>59001128021</v>
      </c>
      <c r="E2908" s="513" t="s">
        <v>2350</v>
      </c>
      <c r="F2908" s="367" t="s">
        <v>2351</v>
      </c>
      <c r="G2908" s="514">
        <v>100</v>
      </c>
      <c r="H2908" s="514">
        <v>100</v>
      </c>
      <c r="I2908" s="515">
        <v>20</v>
      </c>
    </row>
    <row r="2909" spans="1:9" s="93" customFormat="1" ht="12.75" customHeight="1">
      <c r="A2909" s="367">
        <v>2901</v>
      </c>
      <c r="B2909" s="512" t="s">
        <v>5799</v>
      </c>
      <c r="C2909" s="527" t="s">
        <v>5800</v>
      </c>
      <c r="D2909" s="516">
        <v>32401029066</v>
      </c>
      <c r="E2909" s="513" t="s">
        <v>2350</v>
      </c>
      <c r="F2909" s="367" t="s">
        <v>2351</v>
      </c>
      <c r="G2909" s="514">
        <v>100</v>
      </c>
      <c r="H2909" s="514">
        <v>100</v>
      </c>
      <c r="I2909" s="515">
        <v>20</v>
      </c>
    </row>
    <row r="2910" spans="1:9" s="93" customFormat="1" ht="12.75" customHeight="1">
      <c r="A2910" s="367">
        <v>2902</v>
      </c>
      <c r="B2910" s="512" t="s">
        <v>2403</v>
      </c>
      <c r="C2910" s="527" t="s">
        <v>5801</v>
      </c>
      <c r="D2910" s="516" t="s">
        <v>5802</v>
      </c>
      <c r="E2910" s="513" t="s">
        <v>2350</v>
      </c>
      <c r="F2910" s="367" t="s">
        <v>2351</v>
      </c>
      <c r="G2910" s="514">
        <v>100</v>
      </c>
      <c r="H2910" s="514">
        <v>100</v>
      </c>
      <c r="I2910" s="515">
        <v>20</v>
      </c>
    </row>
    <row r="2911" spans="1:9" s="93" customFormat="1" ht="12.75" customHeight="1">
      <c r="A2911" s="367">
        <v>2903</v>
      </c>
      <c r="B2911" s="512" t="s">
        <v>2392</v>
      </c>
      <c r="C2911" s="527" t="s">
        <v>2650</v>
      </c>
      <c r="D2911" s="447">
        <v>61004049835</v>
      </c>
      <c r="E2911" s="513" t="s">
        <v>2350</v>
      </c>
      <c r="F2911" s="367" t="s">
        <v>2351</v>
      </c>
      <c r="G2911" s="514">
        <v>100</v>
      </c>
      <c r="H2911" s="514">
        <v>100</v>
      </c>
      <c r="I2911" s="515">
        <v>20</v>
      </c>
    </row>
    <row r="2912" spans="1:9" s="93" customFormat="1" ht="12.75" customHeight="1">
      <c r="A2912" s="367">
        <v>2904</v>
      </c>
      <c r="B2912" s="512" t="s">
        <v>2355</v>
      </c>
      <c r="C2912" s="527" t="s">
        <v>5803</v>
      </c>
      <c r="D2912" s="516" t="s">
        <v>5804</v>
      </c>
      <c r="E2912" s="513" t="s">
        <v>2350</v>
      </c>
      <c r="F2912" s="367" t="s">
        <v>2351</v>
      </c>
      <c r="G2912" s="514">
        <v>100</v>
      </c>
      <c r="H2912" s="514">
        <v>100</v>
      </c>
      <c r="I2912" s="515">
        <v>20</v>
      </c>
    </row>
    <row r="2913" spans="1:9" s="93" customFormat="1" ht="12.75" customHeight="1">
      <c r="A2913" s="367">
        <v>2905</v>
      </c>
      <c r="B2913" s="512" t="s">
        <v>2826</v>
      </c>
      <c r="C2913" s="527" t="s">
        <v>5805</v>
      </c>
      <c r="D2913" s="371">
        <v>59001041636</v>
      </c>
      <c r="E2913" s="513" t="s">
        <v>2350</v>
      </c>
      <c r="F2913" s="367" t="s">
        <v>2351</v>
      </c>
      <c r="G2913" s="514">
        <v>100</v>
      </c>
      <c r="H2913" s="514">
        <v>100</v>
      </c>
      <c r="I2913" s="515">
        <v>20</v>
      </c>
    </row>
    <row r="2914" spans="1:9" s="93" customFormat="1" ht="12.75" customHeight="1">
      <c r="A2914" s="367">
        <v>2906</v>
      </c>
      <c r="B2914" s="512" t="s">
        <v>3599</v>
      </c>
      <c r="C2914" s="527" t="s">
        <v>5806</v>
      </c>
      <c r="D2914" s="512">
        <v>57001017810</v>
      </c>
      <c r="E2914" s="513" t="s">
        <v>2350</v>
      </c>
      <c r="F2914" s="367" t="s">
        <v>2351</v>
      </c>
      <c r="G2914" s="514">
        <v>100</v>
      </c>
      <c r="H2914" s="514">
        <v>100</v>
      </c>
      <c r="I2914" s="515">
        <v>20</v>
      </c>
    </row>
    <row r="2915" spans="1:9" s="93" customFormat="1" ht="12.75" customHeight="1">
      <c r="A2915" s="367">
        <v>2907</v>
      </c>
      <c r="B2915" s="512" t="s">
        <v>2793</v>
      </c>
      <c r="C2915" s="527" t="s">
        <v>5807</v>
      </c>
      <c r="D2915" s="516">
        <v>35001086185</v>
      </c>
      <c r="E2915" s="513" t="s">
        <v>2350</v>
      </c>
      <c r="F2915" s="367" t="s">
        <v>2351</v>
      </c>
      <c r="G2915" s="514">
        <v>100</v>
      </c>
      <c r="H2915" s="514">
        <v>100</v>
      </c>
      <c r="I2915" s="515">
        <v>20</v>
      </c>
    </row>
    <row r="2916" spans="1:9" s="93" customFormat="1" ht="12.75" customHeight="1">
      <c r="A2916" s="367">
        <v>2908</v>
      </c>
      <c r="B2916" s="512" t="s">
        <v>5808</v>
      </c>
      <c r="C2916" s="527" t="s">
        <v>3834</v>
      </c>
      <c r="D2916" s="512">
        <v>46001019809</v>
      </c>
      <c r="E2916" s="513" t="s">
        <v>2350</v>
      </c>
      <c r="F2916" s="367" t="s">
        <v>2351</v>
      </c>
      <c r="G2916" s="514">
        <v>100</v>
      </c>
      <c r="H2916" s="514">
        <v>100</v>
      </c>
      <c r="I2916" s="515">
        <v>20</v>
      </c>
    </row>
    <row r="2917" spans="1:9" s="93" customFormat="1" ht="12.75" customHeight="1">
      <c r="A2917" s="367">
        <v>2909</v>
      </c>
      <c r="B2917" s="512" t="s">
        <v>550</v>
      </c>
      <c r="C2917" s="527" t="s">
        <v>5809</v>
      </c>
      <c r="D2917" s="512">
        <v>54001013251</v>
      </c>
      <c r="E2917" s="513" t="s">
        <v>2350</v>
      </c>
      <c r="F2917" s="367" t="s">
        <v>2351</v>
      </c>
      <c r="G2917" s="514">
        <v>100</v>
      </c>
      <c r="H2917" s="514">
        <v>100</v>
      </c>
      <c r="I2917" s="515">
        <v>20</v>
      </c>
    </row>
    <row r="2918" spans="1:9" s="93" customFormat="1" ht="12.75" customHeight="1">
      <c r="A2918" s="367">
        <v>2910</v>
      </c>
      <c r="B2918" s="512" t="s">
        <v>5810</v>
      </c>
      <c r="C2918" s="527" t="s">
        <v>3211</v>
      </c>
      <c r="D2918" s="512">
        <v>54001036312</v>
      </c>
      <c r="E2918" s="513" t="s">
        <v>2350</v>
      </c>
      <c r="F2918" s="367" t="s">
        <v>2351</v>
      </c>
      <c r="G2918" s="514">
        <v>100</v>
      </c>
      <c r="H2918" s="514">
        <v>100</v>
      </c>
      <c r="I2918" s="515">
        <v>20</v>
      </c>
    </row>
    <row r="2919" spans="1:9" s="93" customFormat="1" ht="12.75" customHeight="1">
      <c r="A2919" s="367">
        <v>2911</v>
      </c>
      <c r="B2919" s="512" t="s">
        <v>843</v>
      </c>
      <c r="C2919" s="527" t="s">
        <v>5811</v>
      </c>
      <c r="D2919" s="512">
        <v>54001002301</v>
      </c>
      <c r="E2919" s="513" t="s">
        <v>2350</v>
      </c>
      <c r="F2919" s="367" t="s">
        <v>2351</v>
      </c>
      <c r="G2919" s="514">
        <v>100</v>
      </c>
      <c r="H2919" s="514">
        <v>100</v>
      </c>
      <c r="I2919" s="515">
        <v>20</v>
      </c>
    </row>
    <row r="2920" spans="1:9" s="93" customFormat="1" ht="12.75" customHeight="1">
      <c r="A2920" s="367">
        <v>2912</v>
      </c>
      <c r="B2920" s="512" t="s">
        <v>837</v>
      </c>
      <c r="C2920" s="527" t="s">
        <v>5739</v>
      </c>
      <c r="D2920" s="512">
        <v>54001047082</v>
      </c>
      <c r="E2920" s="513" t="s">
        <v>2350</v>
      </c>
      <c r="F2920" s="367" t="s">
        <v>2351</v>
      </c>
      <c r="G2920" s="514">
        <v>100</v>
      </c>
      <c r="H2920" s="514">
        <v>100</v>
      </c>
      <c r="I2920" s="515">
        <v>20</v>
      </c>
    </row>
    <row r="2921" spans="1:9" s="93" customFormat="1" ht="12.75" customHeight="1">
      <c r="A2921" s="367">
        <v>2913</v>
      </c>
      <c r="B2921" s="512" t="s">
        <v>3857</v>
      </c>
      <c r="C2921" s="527" t="s">
        <v>3712</v>
      </c>
      <c r="D2921" s="512">
        <v>54001017921</v>
      </c>
      <c r="E2921" s="513" t="s">
        <v>2350</v>
      </c>
      <c r="F2921" s="367" t="s">
        <v>2351</v>
      </c>
      <c r="G2921" s="514">
        <v>100</v>
      </c>
      <c r="H2921" s="514">
        <v>100</v>
      </c>
      <c r="I2921" s="515">
        <v>20</v>
      </c>
    </row>
    <row r="2922" spans="1:9" s="93" customFormat="1" ht="12.75" customHeight="1">
      <c r="A2922" s="367">
        <v>2914</v>
      </c>
      <c r="B2922" s="512" t="s">
        <v>2876</v>
      </c>
      <c r="C2922" s="527" t="s">
        <v>3211</v>
      </c>
      <c r="D2922" s="512">
        <v>54001038556</v>
      </c>
      <c r="E2922" s="513" t="s">
        <v>2350</v>
      </c>
      <c r="F2922" s="367" t="s">
        <v>2351</v>
      </c>
      <c r="G2922" s="514">
        <v>100</v>
      </c>
      <c r="H2922" s="514">
        <v>100</v>
      </c>
      <c r="I2922" s="515">
        <v>20</v>
      </c>
    </row>
    <row r="2923" spans="1:9" s="93" customFormat="1" ht="12.75" customHeight="1">
      <c r="A2923" s="367">
        <v>2915</v>
      </c>
      <c r="B2923" s="512" t="s">
        <v>4652</v>
      </c>
      <c r="C2923" s="527" t="s">
        <v>4848</v>
      </c>
      <c r="D2923" s="516">
        <v>12001053067</v>
      </c>
      <c r="E2923" s="513" t="s">
        <v>2350</v>
      </c>
      <c r="F2923" s="367" t="s">
        <v>2351</v>
      </c>
      <c r="G2923" s="514">
        <v>100</v>
      </c>
      <c r="H2923" s="514">
        <v>100</v>
      </c>
      <c r="I2923" s="515">
        <v>20</v>
      </c>
    </row>
    <row r="2924" spans="1:9" s="93" customFormat="1" ht="12.75" customHeight="1">
      <c r="A2924" s="367">
        <v>2916</v>
      </c>
      <c r="B2924" s="512" t="s">
        <v>594</v>
      </c>
      <c r="C2924" s="527" t="s">
        <v>4048</v>
      </c>
      <c r="D2924" s="516" t="s">
        <v>5812</v>
      </c>
      <c r="E2924" s="513" t="s">
        <v>2350</v>
      </c>
      <c r="F2924" s="367" t="s">
        <v>2351</v>
      </c>
      <c r="G2924" s="514">
        <v>100</v>
      </c>
      <c r="H2924" s="514">
        <v>100</v>
      </c>
      <c r="I2924" s="515">
        <v>20</v>
      </c>
    </row>
    <row r="2925" spans="1:9" s="93" customFormat="1" ht="12.75" customHeight="1">
      <c r="A2925" s="367">
        <v>2917</v>
      </c>
      <c r="B2925" s="512" t="s">
        <v>2509</v>
      </c>
      <c r="C2925" s="527" t="s">
        <v>5813</v>
      </c>
      <c r="D2925" s="516" t="s">
        <v>5814</v>
      </c>
      <c r="E2925" s="513" t="s">
        <v>2350</v>
      </c>
      <c r="F2925" s="367" t="s">
        <v>2351</v>
      </c>
      <c r="G2925" s="514">
        <v>100</v>
      </c>
      <c r="H2925" s="514">
        <v>100</v>
      </c>
      <c r="I2925" s="515">
        <v>20</v>
      </c>
    </row>
    <row r="2926" spans="1:9" s="93" customFormat="1" ht="12.75" customHeight="1">
      <c r="A2926" s="367">
        <v>2918</v>
      </c>
      <c r="B2926" s="512" t="s">
        <v>5815</v>
      </c>
      <c r="C2926" s="527" t="s">
        <v>5219</v>
      </c>
      <c r="D2926" s="516" t="s">
        <v>5816</v>
      </c>
      <c r="E2926" s="513" t="s">
        <v>2350</v>
      </c>
      <c r="F2926" s="367" t="s">
        <v>2351</v>
      </c>
      <c r="G2926" s="514">
        <v>100</v>
      </c>
      <c r="H2926" s="514">
        <v>100</v>
      </c>
      <c r="I2926" s="515">
        <v>20</v>
      </c>
    </row>
    <row r="2927" spans="1:9" s="93" customFormat="1" ht="12.75" customHeight="1">
      <c r="A2927" s="367">
        <v>2919</v>
      </c>
      <c r="B2927" s="512" t="s">
        <v>2403</v>
      </c>
      <c r="C2927" s="527" t="s">
        <v>5349</v>
      </c>
      <c r="D2927" s="516" t="s">
        <v>5817</v>
      </c>
      <c r="E2927" s="513" t="s">
        <v>2350</v>
      </c>
      <c r="F2927" s="367" t="s">
        <v>2351</v>
      </c>
      <c r="G2927" s="514">
        <v>100</v>
      </c>
      <c r="H2927" s="514">
        <v>100</v>
      </c>
      <c r="I2927" s="515">
        <v>20</v>
      </c>
    </row>
    <row r="2928" spans="1:9" s="93" customFormat="1" ht="12.75" customHeight="1">
      <c r="A2928" s="367">
        <v>2920</v>
      </c>
      <c r="B2928" s="512" t="s">
        <v>3252</v>
      </c>
      <c r="C2928" s="527" t="s">
        <v>4793</v>
      </c>
      <c r="D2928" s="516" t="s">
        <v>5818</v>
      </c>
      <c r="E2928" s="513" t="s">
        <v>2350</v>
      </c>
      <c r="F2928" s="367" t="s">
        <v>2351</v>
      </c>
      <c r="G2928" s="514">
        <v>100</v>
      </c>
      <c r="H2928" s="514">
        <v>100</v>
      </c>
      <c r="I2928" s="515">
        <v>20</v>
      </c>
    </row>
    <row r="2929" spans="1:9" s="93" customFormat="1" ht="12.75" customHeight="1">
      <c r="A2929" s="367">
        <v>2921</v>
      </c>
      <c r="B2929" s="512" t="s">
        <v>4788</v>
      </c>
      <c r="C2929" s="527" t="s">
        <v>5063</v>
      </c>
      <c r="D2929" s="516" t="s">
        <v>5819</v>
      </c>
      <c r="E2929" s="513" t="s">
        <v>2350</v>
      </c>
      <c r="F2929" s="367" t="s">
        <v>2351</v>
      </c>
      <c r="G2929" s="514">
        <v>100</v>
      </c>
      <c r="H2929" s="514">
        <v>100</v>
      </c>
      <c r="I2929" s="515">
        <v>20</v>
      </c>
    </row>
    <row r="2930" spans="1:9" s="93" customFormat="1" ht="12.75" customHeight="1">
      <c r="A2930" s="367">
        <v>2922</v>
      </c>
      <c r="B2930" s="512" t="s">
        <v>2424</v>
      </c>
      <c r="C2930" s="527" t="s">
        <v>5820</v>
      </c>
      <c r="D2930" s="516" t="s">
        <v>5821</v>
      </c>
      <c r="E2930" s="513" t="s">
        <v>2350</v>
      </c>
      <c r="F2930" s="367" t="s">
        <v>2351</v>
      </c>
      <c r="G2930" s="514">
        <v>100</v>
      </c>
      <c r="H2930" s="514">
        <v>100</v>
      </c>
      <c r="I2930" s="515">
        <v>20</v>
      </c>
    </row>
    <row r="2931" spans="1:9" s="93" customFormat="1" ht="12.75" customHeight="1">
      <c r="A2931" s="367">
        <v>2923</v>
      </c>
      <c r="B2931" s="512" t="s">
        <v>597</v>
      </c>
      <c r="C2931" s="527" t="s">
        <v>3253</v>
      </c>
      <c r="D2931" s="516" t="s">
        <v>5822</v>
      </c>
      <c r="E2931" s="513" t="s">
        <v>2350</v>
      </c>
      <c r="F2931" s="367" t="s">
        <v>2351</v>
      </c>
      <c r="G2931" s="514">
        <v>100</v>
      </c>
      <c r="H2931" s="514">
        <v>100</v>
      </c>
      <c r="I2931" s="515">
        <v>20</v>
      </c>
    </row>
    <row r="2932" spans="1:9" s="93" customFormat="1" ht="12.75" customHeight="1">
      <c r="A2932" s="367">
        <v>2924</v>
      </c>
      <c r="B2932" s="512" t="s">
        <v>2403</v>
      </c>
      <c r="C2932" s="527" t="s">
        <v>5823</v>
      </c>
      <c r="D2932" s="447">
        <v>61009007680</v>
      </c>
      <c r="E2932" s="513" t="s">
        <v>2350</v>
      </c>
      <c r="F2932" s="367" t="s">
        <v>2351</v>
      </c>
      <c r="G2932" s="514">
        <v>100</v>
      </c>
      <c r="H2932" s="514">
        <v>100</v>
      </c>
      <c r="I2932" s="515">
        <v>20</v>
      </c>
    </row>
    <row r="2933" spans="1:9" s="93" customFormat="1" ht="12.75" customHeight="1">
      <c r="A2933" s="367">
        <v>2925</v>
      </c>
      <c r="B2933" s="512" t="s">
        <v>513</v>
      </c>
      <c r="C2933" s="527" t="s">
        <v>3256</v>
      </c>
      <c r="D2933" s="447">
        <v>61009028148</v>
      </c>
      <c r="E2933" s="513" t="s">
        <v>2350</v>
      </c>
      <c r="F2933" s="367" t="s">
        <v>2351</v>
      </c>
      <c r="G2933" s="514">
        <v>100</v>
      </c>
      <c r="H2933" s="514">
        <v>100</v>
      </c>
      <c r="I2933" s="515">
        <v>20</v>
      </c>
    </row>
    <row r="2934" spans="1:9" s="93" customFormat="1" ht="12.75" customHeight="1">
      <c r="A2934" s="367">
        <v>2926</v>
      </c>
      <c r="B2934" s="512" t="s">
        <v>3012</v>
      </c>
      <c r="C2934" s="527" t="s">
        <v>2567</v>
      </c>
      <c r="D2934" s="447">
        <v>61009011352</v>
      </c>
      <c r="E2934" s="513" t="s">
        <v>2350</v>
      </c>
      <c r="F2934" s="367" t="s">
        <v>2351</v>
      </c>
      <c r="G2934" s="514">
        <v>100</v>
      </c>
      <c r="H2934" s="514">
        <v>100</v>
      </c>
      <c r="I2934" s="515">
        <v>20</v>
      </c>
    </row>
    <row r="2935" spans="1:9" s="93" customFormat="1" ht="12.75" customHeight="1">
      <c r="A2935" s="367">
        <v>2927</v>
      </c>
      <c r="B2935" s="512" t="s">
        <v>513</v>
      </c>
      <c r="C2935" s="527" t="s">
        <v>2567</v>
      </c>
      <c r="D2935" s="447">
        <v>61009032133</v>
      </c>
      <c r="E2935" s="513" t="s">
        <v>2350</v>
      </c>
      <c r="F2935" s="367" t="s">
        <v>2351</v>
      </c>
      <c r="G2935" s="514">
        <v>100</v>
      </c>
      <c r="H2935" s="514">
        <v>100</v>
      </c>
      <c r="I2935" s="515">
        <v>20</v>
      </c>
    </row>
    <row r="2936" spans="1:9" s="93" customFormat="1" ht="12.75" customHeight="1">
      <c r="A2936" s="367">
        <v>2928</v>
      </c>
      <c r="B2936" s="512" t="s">
        <v>3059</v>
      </c>
      <c r="C2936" s="527" t="s">
        <v>2393</v>
      </c>
      <c r="D2936" s="447">
        <v>61009031981</v>
      </c>
      <c r="E2936" s="513" t="s">
        <v>2350</v>
      </c>
      <c r="F2936" s="367" t="s">
        <v>2351</v>
      </c>
      <c r="G2936" s="514">
        <v>100</v>
      </c>
      <c r="H2936" s="514">
        <v>100</v>
      </c>
      <c r="I2936" s="515">
        <v>20</v>
      </c>
    </row>
    <row r="2937" spans="1:9" s="93" customFormat="1" ht="12.75" customHeight="1">
      <c r="A2937" s="367">
        <v>2929</v>
      </c>
      <c r="B2937" s="512" t="s">
        <v>4257</v>
      </c>
      <c r="C2937" s="527" t="s">
        <v>4359</v>
      </c>
      <c r="D2937" s="447">
        <v>61009007522</v>
      </c>
      <c r="E2937" s="513" t="s">
        <v>2350</v>
      </c>
      <c r="F2937" s="367" t="s">
        <v>2351</v>
      </c>
      <c r="G2937" s="514">
        <v>100</v>
      </c>
      <c r="H2937" s="514">
        <v>100</v>
      </c>
      <c r="I2937" s="515">
        <v>20</v>
      </c>
    </row>
    <row r="2938" spans="1:9" s="93" customFormat="1" ht="12.75" customHeight="1">
      <c r="A2938" s="367">
        <v>2930</v>
      </c>
      <c r="B2938" s="512" t="s">
        <v>5272</v>
      </c>
      <c r="C2938" s="527" t="s">
        <v>2567</v>
      </c>
      <c r="D2938" s="447">
        <v>61009023341</v>
      </c>
      <c r="E2938" s="513" t="s">
        <v>2350</v>
      </c>
      <c r="F2938" s="367" t="s">
        <v>2351</v>
      </c>
      <c r="G2938" s="514">
        <v>100</v>
      </c>
      <c r="H2938" s="514">
        <v>100</v>
      </c>
      <c r="I2938" s="515">
        <v>20</v>
      </c>
    </row>
    <row r="2939" spans="1:9" s="93" customFormat="1" ht="12.75" customHeight="1">
      <c r="A2939" s="367">
        <v>2931</v>
      </c>
      <c r="B2939" s="512" t="s">
        <v>3252</v>
      </c>
      <c r="C2939" s="527" t="s">
        <v>4599</v>
      </c>
      <c r="D2939" s="447">
        <v>61009028096</v>
      </c>
      <c r="E2939" s="513" t="s">
        <v>2350</v>
      </c>
      <c r="F2939" s="367" t="s">
        <v>2351</v>
      </c>
      <c r="G2939" s="514">
        <v>100</v>
      </c>
      <c r="H2939" s="514">
        <v>100</v>
      </c>
      <c r="I2939" s="515">
        <v>20</v>
      </c>
    </row>
    <row r="2940" spans="1:9" s="93" customFormat="1" ht="12.75" customHeight="1">
      <c r="A2940" s="367">
        <v>2932</v>
      </c>
      <c r="B2940" s="512" t="s">
        <v>3147</v>
      </c>
      <c r="C2940" s="527" t="s">
        <v>4796</v>
      </c>
      <c r="D2940" s="447">
        <v>61009015060</v>
      </c>
      <c r="E2940" s="513" t="s">
        <v>2350</v>
      </c>
      <c r="F2940" s="367" t="s">
        <v>2351</v>
      </c>
      <c r="G2940" s="514">
        <v>100</v>
      </c>
      <c r="H2940" s="514">
        <v>100</v>
      </c>
      <c r="I2940" s="515">
        <v>20</v>
      </c>
    </row>
    <row r="2941" spans="1:9" s="93" customFormat="1" ht="12.75" customHeight="1">
      <c r="A2941" s="367">
        <v>2933</v>
      </c>
      <c r="B2941" s="512" t="s">
        <v>3707</v>
      </c>
      <c r="C2941" s="527" t="s">
        <v>2927</v>
      </c>
      <c r="D2941" s="447">
        <v>61009023428</v>
      </c>
      <c r="E2941" s="513" t="s">
        <v>2350</v>
      </c>
      <c r="F2941" s="367" t="s">
        <v>2351</v>
      </c>
      <c r="G2941" s="514">
        <v>100</v>
      </c>
      <c r="H2941" s="514">
        <v>100</v>
      </c>
      <c r="I2941" s="515">
        <v>20</v>
      </c>
    </row>
    <row r="2942" spans="1:9" s="93" customFormat="1" ht="12.75" customHeight="1">
      <c r="A2942" s="367">
        <v>2934</v>
      </c>
      <c r="B2942" s="512" t="s">
        <v>5824</v>
      </c>
      <c r="C2942" s="527" t="s">
        <v>3415</v>
      </c>
      <c r="D2942" s="447" t="s">
        <v>5825</v>
      </c>
      <c r="E2942" s="513" t="s">
        <v>2350</v>
      </c>
      <c r="F2942" s="367" t="s">
        <v>2351</v>
      </c>
      <c r="G2942" s="514">
        <v>100</v>
      </c>
      <c r="H2942" s="514">
        <v>100</v>
      </c>
      <c r="I2942" s="515">
        <v>20</v>
      </c>
    </row>
    <row r="2943" spans="1:9" s="93" customFormat="1" ht="12.75" customHeight="1">
      <c r="A2943" s="367">
        <v>2935</v>
      </c>
      <c r="B2943" s="512" t="s">
        <v>5826</v>
      </c>
      <c r="C2943" s="527" t="s">
        <v>5827</v>
      </c>
      <c r="D2943" s="447">
        <v>28001114818</v>
      </c>
      <c r="E2943" s="513" t="s">
        <v>2350</v>
      </c>
      <c r="F2943" s="367" t="s">
        <v>2351</v>
      </c>
      <c r="G2943" s="514">
        <v>100</v>
      </c>
      <c r="H2943" s="514">
        <v>100</v>
      </c>
      <c r="I2943" s="515">
        <v>20</v>
      </c>
    </row>
    <row r="2944" spans="1:9" s="93" customFormat="1" ht="12.75" customHeight="1">
      <c r="A2944" s="367">
        <v>2936</v>
      </c>
      <c r="B2944" s="512" t="s">
        <v>5828</v>
      </c>
      <c r="C2944" s="527" t="s">
        <v>5829</v>
      </c>
      <c r="D2944" s="447">
        <v>28001085341</v>
      </c>
      <c r="E2944" s="513" t="s">
        <v>2350</v>
      </c>
      <c r="F2944" s="367" t="s">
        <v>2351</v>
      </c>
      <c r="G2944" s="514">
        <v>100</v>
      </c>
      <c r="H2944" s="514">
        <v>100</v>
      </c>
      <c r="I2944" s="515">
        <v>20</v>
      </c>
    </row>
    <row r="2945" spans="1:9" s="93" customFormat="1" ht="12.75" customHeight="1">
      <c r="A2945" s="367">
        <v>2937</v>
      </c>
      <c r="B2945" s="512" t="s">
        <v>5830</v>
      </c>
      <c r="C2945" s="527" t="s">
        <v>5831</v>
      </c>
      <c r="D2945" s="447">
        <v>28001006561</v>
      </c>
      <c r="E2945" s="513" t="s">
        <v>2350</v>
      </c>
      <c r="F2945" s="367" t="s">
        <v>2351</v>
      </c>
      <c r="G2945" s="514">
        <v>100</v>
      </c>
      <c r="H2945" s="514">
        <v>100</v>
      </c>
      <c r="I2945" s="515">
        <v>20</v>
      </c>
    </row>
    <row r="2946" spans="1:9" s="93" customFormat="1" ht="12.75" customHeight="1">
      <c r="A2946" s="367">
        <v>2938</v>
      </c>
      <c r="B2946" s="512" t="s">
        <v>5832</v>
      </c>
      <c r="C2946" s="527" t="s">
        <v>5833</v>
      </c>
      <c r="D2946" s="447">
        <v>28001035861</v>
      </c>
      <c r="E2946" s="513" t="s">
        <v>2350</v>
      </c>
      <c r="F2946" s="367" t="s">
        <v>2351</v>
      </c>
      <c r="G2946" s="514">
        <v>100</v>
      </c>
      <c r="H2946" s="514">
        <v>100</v>
      </c>
      <c r="I2946" s="515">
        <v>20</v>
      </c>
    </row>
    <row r="2947" spans="1:9" s="93" customFormat="1" ht="12.75" customHeight="1">
      <c r="A2947" s="367">
        <v>2939</v>
      </c>
      <c r="B2947" s="512" t="s">
        <v>5834</v>
      </c>
      <c r="C2947" s="527" t="s">
        <v>4810</v>
      </c>
      <c r="D2947" s="447">
        <v>28001104450</v>
      </c>
      <c r="E2947" s="513" t="s">
        <v>2350</v>
      </c>
      <c r="F2947" s="367" t="s">
        <v>2351</v>
      </c>
      <c r="G2947" s="514">
        <v>100</v>
      </c>
      <c r="H2947" s="514">
        <v>100</v>
      </c>
      <c r="I2947" s="515">
        <v>20</v>
      </c>
    </row>
    <row r="2948" spans="1:9" s="93" customFormat="1" ht="12.75" customHeight="1">
      <c r="A2948" s="367">
        <v>2940</v>
      </c>
      <c r="B2948" s="512" t="s">
        <v>5835</v>
      </c>
      <c r="C2948" s="527" t="s">
        <v>5836</v>
      </c>
      <c r="D2948" s="447">
        <v>28001086031</v>
      </c>
      <c r="E2948" s="513" t="s">
        <v>2350</v>
      </c>
      <c r="F2948" s="367" t="s">
        <v>2351</v>
      </c>
      <c r="G2948" s="514">
        <v>100</v>
      </c>
      <c r="H2948" s="514">
        <v>100</v>
      </c>
      <c r="I2948" s="515">
        <v>20</v>
      </c>
    </row>
    <row r="2949" spans="1:9" s="93" customFormat="1" ht="12.75" customHeight="1">
      <c r="A2949" s="367">
        <v>2941</v>
      </c>
      <c r="B2949" s="512" t="s">
        <v>5837</v>
      </c>
      <c r="C2949" s="527" t="s">
        <v>5838</v>
      </c>
      <c r="D2949" s="447">
        <v>28001003430</v>
      </c>
      <c r="E2949" s="513" t="s">
        <v>2350</v>
      </c>
      <c r="F2949" s="367" t="s">
        <v>2351</v>
      </c>
      <c r="G2949" s="514">
        <v>100</v>
      </c>
      <c r="H2949" s="514">
        <v>100</v>
      </c>
      <c r="I2949" s="515">
        <v>20</v>
      </c>
    </row>
    <row r="2950" spans="1:9" s="93" customFormat="1" ht="12.75" customHeight="1">
      <c r="A2950" s="367">
        <v>2942</v>
      </c>
      <c r="B2950" s="512" t="s">
        <v>5839</v>
      </c>
      <c r="C2950" s="527" t="s">
        <v>5840</v>
      </c>
      <c r="D2950" s="447">
        <v>28001020017</v>
      </c>
      <c r="E2950" s="513" t="s">
        <v>2350</v>
      </c>
      <c r="F2950" s="367" t="s">
        <v>2351</v>
      </c>
      <c r="G2950" s="514">
        <v>100</v>
      </c>
      <c r="H2950" s="514">
        <v>100</v>
      </c>
      <c r="I2950" s="515">
        <v>20</v>
      </c>
    </row>
    <row r="2951" spans="1:9" s="93" customFormat="1" ht="12.75" customHeight="1">
      <c r="A2951" s="367">
        <v>2943</v>
      </c>
      <c r="B2951" s="512" t="s">
        <v>5841</v>
      </c>
      <c r="C2951" s="527" t="s">
        <v>4807</v>
      </c>
      <c r="D2951" s="447">
        <v>28001006824</v>
      </c>
      <c r="E2951" s="513" t="s">
        <v>2350</v>
      </c>
      <c r="F2951" s="367" t="s">
        <v>2351</v>
      </c>
      <c r="G2951" s="514">
        <v>100</v>
      </c>
      <c r="H2951" s="514">
        <v>100</v>
      </c>
      <c r="I2951" s="515">
        <v>20</v>
      </c>
    </row>
    <row r="2952" spans="1:9" s="93" customFormat="1" ht="12.75" customHeight="1">
      <c r="A2952" s="367">
        <v>2944</v>
      </c>
      <c r="B2952" s="512" t="s">
        <v>3407</v>
      </c>
      <c r="C2952" s="527" t="s">
        <v>5842</v>
      </c>
      <c r="D2952" s="447">
        <v>28001082490</v>
      </c>
      <c r="E2952" s="513" t="s">
        <v>2350</v>
      </c>
      <c r="F2952" s="367" t="s">
        <v>2351</v>
      </c>
      <c r="G2952" s="514">
        <v>150</v>
      </c>
      <c r="H2952" s="514">
        <v>150</v>
      </c>
      <c r="I2952" s="515">
        <v>30</v>
      </c>
    </row>
    <row r="2953" spans="1:9" s="93" customFormat="1" ht="12.75" customHeight="1">
      <c r="A2953" s="367">
        <v>2945</v>
      </c>
      <c r="B2953" s="512" t="s">
        <v>2734</v>
      </c>
      <c r="C2953" s="527" t="s">
        <v>5843</v>
      </c>
      <c r="D2953" s="447">
        <v>58001013750</v>
      </c>
      <c r="E2953" s="513" t="s">
        <v>2350</v>
      </c>
      <c r="F2953" s="367" t="s">
        <v>2351</v>
      </c>
      <c r="G2953" s="514">
        <v>100</v>
      </c>
      <c r="H2953" s="514">
        <v>100</v>
      </c>
      <c r="I2953" s="515">
        <v>20</v>
      </c>
    </row>
    <row r="2954" spans="1:9" s="93" customFormat="1" ht="12.75" customHeight="1">
      <c r="A2954" s="367">
        <v>2946</v>
      </c>
      <c r="B2954" s="512" t="s">
        <v>2403</v>
      </c>
      <c r="C2954" s="527" t="s">
        <v>4554</v>
      </c>
      <c r="D2954" s="447">
        <v>58001010661</v>
      </c>
      <c r="E2954" s="513" t="s">
        <v>2350</v>
      </c>
      <c r="F2954" s="367" t="s">
        <v>2351</v>
      </c>
      <c r="G2954" s="514">
        <v>100</v>
      </c>
      <c r="H2954" s="514">
        <v>100</v>
      </c>
      <c r="I2954" s="515">
        <v>20</v>
      </c>
    </row>
    <row r="2955" spans="1:9" s="93" customFormat="1" ht="12.75" customHeight="1">
      <c r="A2955" s="367">
        <v>2947</v>
      </c>
      <c r="B2955" s="512" t="s">
        <v>3086</v>
      </c>
      <c r="C2955" s="527" t="s">
        <v>5844</v>
      </c>
      <c r="D2955" s="447">
        <v>58001019605</v>
      </c>
      <c r="E2955" s="513" t="s">
        <v>2350</v>
      </c>
      <c r="F2955" s="367" t="s">
        <v>2351</v>
      </c>
      <c r="G2955" s="514">
        <v>100</v>
      </c>
      <c r="H2955" s="514">
        <v>100</v>
      </c>
      <c r="I2955" s="515">
        <v>20</v>
      </c>
    </row>
    <row r="2956" spans="1:9" s="93" customFormat="1" ht="12.75" customHeight="1">
      <c r="A2956" s="367">
        <v>2948</v>
      </c>
      <c r="B2956" s="512" t="s">
        <v>3024</v>
      </c>
      <c r="C2956" s="527" t="s">
        <v>4831</v>
      </c>
      <c r="D2956" s="447">
        <v>58001016674</v>
      </c>
      <c r="E2956" s="513" t="s">
        <v>2350</v>
      </c>
      <c r="F2956" s="367" t="s">
        <v>2351</v>
      </c>
      <c r="G2956" s="514">
        <v>100</v>
      </c>
      <c r="H2956" s="514">
        <v>100</v>
      </c>
      <c r="I2956" s="515">
        <v>20</v>
      </c>
    </row>
    <row r="2957" spans="1:9" s="93" customFormat="1" ht="12.75" customHeight="1">
      <c r="A2957" s="367">
        <v>2949</v>
      </c>
      <c r="B2957" s="512" t="s">
        <v>2630</v>
      </c>
      <c r="C2957" s="527" t="s">
        <v>3160</v>
      </c>
      <c r="D2957" s="447">
        <v>58001000704</v>
      </c>
      <c r="E2957" s="513" t="s">
        <v>2350</v>
      </c>
      <c r="F2957" s="367" t="s">
        <v>2351</v>
      </c>
      <c r="G2957" s="514">
        <v>100</v>
      </c>
      <c r="H2957" s="514">
        <v>100</v>
      </c>
      <c r="I2957" s="515">
        <v>20</v>
      </c>
    </row>
    <row r="2958" spans="1:9" s="93" customFormat="1" ht="12.75" customHeight="1">
      <c r="A2958" s="367">
        <v>2950</v>
      </c>
      <c r="B2958" s="512" t="s">
        <v>598</v>
      </c>
      <c r="C2958" s="527" t="s">
        <v>5845</v>
      </c>
      <c r="D2958" s="447">
        <v>62006023053</v>
      </c>
      <c r="E2958" s="513" t="s">
        <v>2350</v>
      </c>
      <c r="F2958" s="367" t="s">
        <v>2351</v>
      </c>
      <c r="G2958" s="514">
        <v>100</v>
      </c>
      <c r="H2958" s="514">
        <v>100</v>
      </c>
      <c r="I2958" s="515">
        <v>20</v>
      </c>
    </row>
    <row r="2959" spans="1:9" s="93" customFormat="1" ht="12.75" customHeight="1">
      <c r="A2959" s="367">
        <v>2951</v>
      </c>
      <c r="B2959" s="512" t="s">
        <v>3086</v>
      </c>
      <c r="C2959" s="527" t="s">
        <v>5846</v>
      </c>
      <c r="D2959" s="447">
        <v>51001030227</v>
      </c>
      <c r="E2959" s="513" t="s">
        <v>2350</v>
      </c>
      <c r="F2959" s="367" t="s">
        <v>2351</v>
      </c>
      <c r="G2959" s="514">
        <v>100</v>
      </c>
      <c r="H2959" s="514">
        <v>100</v>
      </c>
      <c r="I2959" s="515">
        <v>20</v>
      </c>
    </row>
    <row r="2960" spans="1:9" s="93" customFormat="1" ht="12.75" customHeight="1">
      <c r="A2960" s="367">
        <v>2952</v>
      </c>
      <c r="B2960" s="512" t="s">
        <v>3207</v>
      </c>
      <c r="C2960" s="527" t="s">
        <v>5847</v>
      </c>
      <c r="D2960" s="518">
        <v>51001029997</v>
      </c>
      <c r="E2960" s="513" t="s">
        <v>2350</v>
      </c>
      <c r="F2960" s="367" t="s">
        <v>2351</v>
      </c>
      <c r="G2960" s="514">
        <v>100</v>
      </c>
      <c r="H2960" s="514">
        <v>100</v>
      </c>
      <c r="I2960" s="515">
        <v>20</v>
      </c>
    </row>
    <row r="2961" spans="1:9" s="93" customFormat="1" ht="12.75" customHeight="1">
      <c r="A2961" s="367">
        <v>2953</v>
      </c>
      <c r="B2961" s="512" t="s">
        <v>2449</v>
      </c>
      <c r="C2961" s="527" t="s">
        <v>3838</v>
      </c>
      <c r="D2961" s="518">
        <v>51001023519</v>
      </c>
      <c r="E2961" s="513" t="s">
        <v>2350</v>
      </c>
      <c r="F2961" s="367" t="s">
        <v>2351</v>
      </c>
      <c r="G2961" s="514">
        <v>100</v>
      </c>
      <c r="H2961" s="514">
        <v>100</v>
      </c>
      <c r="I2961" s="515">
        <v>20</v>
      </c>
    </row>
    <row r="2962" spans="1:9" s="93" customFormat="1" ht="12.75" customHeight="1">
      <c r="A2962" s="367">
        <v>2954</v>
      </c>
      <c r="B2962" s="512" t="s">
        <v>2490</v>
      </c>
      <c r="C2962" s="527" t="s">
        <v>3838</v>
      </c>
      <c r="D2962" s="518">
        <v>51001019912</v>
      </c>
      <c r="E2962" s="513" t="s">
        <v>2350</v>
      </c>
      <c r="F2962" s="367" t="s">
        <v>2351</v>
      </c>
      <c r="G2962" s="514">
        <v>100</v>
      </c>
      <c r="H2962" s="514">
        <v>100</v>
      </c>
      <c r="I2962" s="515">
        <v>20</v>
      </c>
    </row>
    <row r="2963" spans="1:9" s="93" customFormat="1" ht="12.75" customHeight="1">
      <c r="A2963" s="367">
        <v>2955</v>
      </c>
      <c r="B2963" s="512" t="s">
        <v>2446</v>
      </c>
      <c r="C2963" s="527" t="s">
        <v>5848</v>
      </c>
      <c r="D2963" s="518">
        <v>51001008330</v>
      </c>
      <c r="E2963" s="513" t="s">
        <v>2350</v>
      </c>
      <c r="F2963" s="367" t="s">
        <v>2351</v>
      </c>
      <c r="G2963" s="514">
        <v>100</v>
      </c>
      <c r="H2963" s="514">
        <v>100</v>
      </c>
      <c r="I2963" s="515">
        <v>20</v>
      </c>
    </row>
    <row r="2964" spans="1:9" s="93" customFormat="1" ht="12.75" customHeight="1">
      <c r="A2964" s="367">
        <v>2956</v>
      </c>
      <c r="B2964" s="512" t="s">
        <v>3486</v>
      </c>
      <c r="C2964" s="527" t="s">
        <v>4847</v>
      </c>
      <c r="D2964" s="518">
        <v>51001025231</v>
      </c>
      <c r="E2964" s="513" t="s">
        <v>2350</v>
      </c>
      <c r="F2964" s="367" t="s">
        <v>2351</v>
      </c>
      <c r="G2964" s="514">
        <v>100</v>
      </c>
      <c r="H2964" s="514">
        <v>100</v>
      </c>
      <c r="I2964" s="515">
        <v>20</v>
      </c>
    </row>
    <row r="2965" spans="1:9" s="93" customFormat="1" ht="12.75" customHeight="1">
      <c r="A2965" s="367">
        <v>2957</v>
      </c>
      <c r="B2965" s="512" t="s">
        <v>2390</v>
      </c>
      <c r="C2965" s="527" t="s">
        <v>2693</v>
      </c>
      <c r="D2965" s="518">
        <v>51001028663</v>
      </c>
      <c r="E2965" s="513" t="s">
        <v>2350</v>
      </c>
      <c r="F2965" s="367" t="s">
        <v>2351</v>
      </c>
      <c r="G2965" s="514">
        <v>100</v>
      </c>
      <c r="H2965" s="514">
        <v>100</v>
      </c>
      <c r="I2965" s="515">
        <v>20</v>
      </c>
    </row>
    <row r="2966" spans="1:9" s="93" customFormat="1" ht="12.75" customHeight="1">
      <c r="A2966" s="367">
        <v>2958</v>
      </c>
      <c r="B2966" s="512" t="s">
        <v>4422</v>
      </c>
      <c r="C2966" s="527" t="s">
        <v>4359</v>
      </c>
      <c r="D2966" s="518">
        <v>51001018254</v>
      </c>
      <c r="E2966" s="513" t="s">
        <v>2350</v>
      </c>
      <c r="F2966" s="367" t="s">
        <v>2351</v>
      </c>
      <c r="G2966" s="514">
        <v>100</v>
      </c>
      <c r="H2966" s="514">
        <v>100</v>
      </c>
      <c r="I2966" s="515">
        <v>20</v>
      </c>
    </row>
    <row r="2967" spans="1:9" s="93" customFormat="1" ht="12.75" customHeight="1">
      <c r="A2967" s="367">
        <v>2959</v>
      </c>
      <c r="B2967" s="512" t="s">
        <v>3648</v>
      </c>
      <c r="C2967" s="527" t="s">
        <v>5553</v>
      </c>
      <c r="D2967" s="518">
        <v>51001023463</v>
      </c>
      <c r="E2967" s="513" t="s">
        <v>2350</v>
      </c>
      <c r="F2967" s="367" t="s">
        <v>2351</v>
      </c>
      <c r="G2967" s="514">
        <v>100</v>
      </c>
      <c r="H2967" s="514">
        <v>100</v>
      </c>
      <c r="I2967" s="515">
        <v>20</v>
      </c>
    </row>
    <row r="2968" spans="1:9" s="93" customFormat="1" ht="12.75" customHeight="1">
      <c r="A2968" s="367">
        <v>2960</v>
      </c>
      <c r="B2968" s="512" t="s">
        <v>3726</v>
      </c>
      <c r="C2968" s="527" t="s">
        <v>4835</v>
      </c>
      <c r="D2968" s="518">
        <v>62004013265</v>
      </c>
      <c r="E2968" s="513" t="s">
        <v>2350</v>
      </c>
      <c r="F2968" s="367" t="s">
        <v>2351</v>
      </c>
      <c r="G2968" s="514">
        <v>100</v>
      </c>
      <c r="H2968" s="514">
        <v>100</v>
      </c>
      <c r="I2968" s="515">
        <v>20</v>
      </c>
    </row>
    <row r="2969" spans="1:9" s="93" customFormat="1" ht="12.75" customHeight="1">
      <c r="A2969" s="367">
        <v>2961</v>
      </c>
      <c r="B2969" s="518" t="s">
        <v>676</v>
      </c>
      <c r="C2969" s="527" t="s">
        <v>5487</v>
      </c>
      <c r="D2969" s="447">
        <v>22701026136</v>
      </c>
      <c r="E2969" s="513" t="s">
        <v>2350</v>
      </c>
      <c r="F2969" s="367" t="s">
        <v>2351</v>
      </c>
      <c r="G2969" s="514">
        <v>100</v>
      </c>
      <c r="H2969" s="514">
        <v>100</v>
      </c>
      <c r="I2969" s="515">
        <v>20</v>
      </c>
    </row>
    <row r="2970" spans="1:9" s="93" customFormat="1" ht="12.75" customHeight="1">
      <c r="A2970" s="367">
        <v>2962</v>
      </c>
      <c r="B2970" s="518" t="s">
        <v>5849</v>
      </c>
      <c r="C2970" s="527" t="s">
        <v>4009</v>
      </c>
      <c r="D2970" s="447">
        <v>22001014960</v>
      </c>
      <c r="E2970" s="513" t="s">
        <v>2350</v>
      </c>
      <c r="F2970" s="367" t="s">
        <v>2351</v>
      </c>
      <c r="G2970" s="514">
        <v>100</v>
      </c>
      <c r="H2970" s="514">
        <v>100</v>
      </c>
      <c r="I2970" s="515">
        <v>20</v>
      </c>
    </row>
    <row r="2971" spans="1:9" s="93" customFormat="1" ht="12.75" customHeight="1">
      <c r="A2971" s="367">
        <v>2963</v>
      </c>
      <c r="B2971" s="518" t="s">
        <v>2843</v>
      </c>
      <c r="C2971" s="527" t="s">
        <v>5850</v>
      </c>
      <c r="D2971" s="447" t="s">
        <v>5851</v>
      </c>
      <c r="E2971" s="513" t="s">
        <v>2350</v>
      </c>
      <c r="F2971" s="367" t="s">
        <v>2351</v>
      </c>
      <c r="G2971" s="514">
        <v>100</v>
      </c>
      <c r="H2971" s="514">
        <v>100</v>
      </c>
      <c r="I2971" s="515">
        <v>20</v>
      </c>
    </row>
    <row r="2972" spans="1:9" s="93" customFormat="1" ht="12.75" customHeight="1">
      <c r="A2972" s="367">
        <v>2964</v>
      </c>
      <c r="B2972" s="518" t="s">
        <v>3047</v>
      </c>
      <c r="C2972" s="527" t="s">
        <v>5852</v>
      </c>
      <c r="D2972" s="447">
        <v>22001019507</v>
      </c>
      <c r="E2972" s="513" t="s">
        <v>2350</v>
      </c>
      <c r="F2972" s="367" t="s">
        <v>2351</v>
      </c>
      <c r="G2972" s="514">
        <v>100</v>
      </c>
      <c r="H2972" s="514">
        <v>100</v>
      </c>
      <c r="I2972" s="515">
        <v>20</v>
      </c>
    </row>
    <row r="2973" spans="1:9" s="93" customFormat="1" ht="12.75" customHeight="1">
      <c r="A2973" s="367">
        <v>2965</v>
      </c>
      <c r="B2973" s="518" t="s">
        <v>2791</v>
      </c>
      <c r="C2973" s="527" t="s">
        <v>5853</v>
      </c>
      <c r="D2973" s="447">
        <v>22001022671</v>
      </c>
      <c r="E2973" s="513" t="s">
        <v>2350</v>
      </c>
      <c r="F2973" s="367" t="s">
        <v>2351</v>
      </c>
      <c r="G2973" s="514">
        <v>100</v>
      </c>
      <c r="H2973" s="514">
        <v>100</v>
      </c>
      <c r="I2973" s="515">
        <v>20</v>
      </c>
    </row>
    <row r="2974" spans="1:9" s="93" customFormat="1" ht="12.75" customHeight="1">
      <c r="A2974" s="367">
        <v>2966</v>
      </c>
      <c r="B2974" s="518" t="s">
        <v>2435</v>
      </c>
      <c r="C2974" s="527" t="s">
        <v>2439</v>
      </c>
      <c r="D2974" s="447">
        <v>22001024208</v>
      </c>
      <c r="E2974" s="513" t="s">
        <v>2350</v>
      </c>
      <c r="F2974" s="367" t="s">
        <v>2351</v>
      </c>
      <c r="G2974" s="514">
        <v>100</v>
      </c>
      <c r="H2974" s="514">
        <v>100</v>
      </c>
      <c r="I2974" s="515">
        <v>20</v>
      </c>
    </row>
    <row r="2975" spans="1:9" s="93" customFormat="1" ht="12.75" customHeight="1">
      <c r="A2975" s="367">
        <v>2967</v>
      </c>
      <c r="B2975" s="518" t="s">
        <v>3445</v>
      </c>
      <c r="C2975" s="527" t="s">
        <v>599</v>
      </c>
      <c r="D2975" s="447">
        <v>22001017941</v>
      </c>
      <c r="E2975" s="513" t="s">
        <v>2350</v>
      </c>
      <c r="F2975" s="367" t="s">
        <v>2351</v>
      </c>
      <c r="G2975" s="514">
        <v>100</v>
      </c>
      <c r="H2975" s="514">
        <v>100</v>
      </c>
      <c r="I2975" s="515">
        <v>20</v>
      </c>
    </row>
    <row r="2976" spans="1:9" s="93" customFormat="1" ht="12.75" customHeight="1">
      <c r="A2976" s="367">
        <v>2968</v>
      </c>
      <c r="B2976" s="518" t="s">
        <v>2490</v>
      </c>
      <c r="C2976" s="527" t="s">
        <v>2937</v>
      </c>
      <c r="D2976" s="447">
        <v>24001011015</v>
      </c>
      <c r="E2976" s="513" t="s">
        <v>2350</v>
      </c>
      <c r="F2976" s="367" t="s">
        <v>2351</v>
      </c>
      <c r="G2976" s="514">
        <v>100</v>
      </c>
      <c r="H2976" s="514">
        <v>100</v>
      </c>
      <c r="I2976" s="515">
        <v>20</v>
      </c>
    </row>
    <row r="2977" spans="1:9" s="93" customFormat="1" ht="12.75" customHeight="1">
      <c r="A2977" s="367">
        <v>2969</v>
      </c>
      <c r="B2977" s="518" t="s">
        <v>604</v>
      </c>
      <c r="C2977" s="527" t="s">
        <v>2349</v>
      </c>
      <c r="D2977" s="447">
        <v>22001003229</v>
      </c>
      <c r="E2977" s="513" t="s">
        <v>2350</v>
      </c>
      <c r="F2977" s="367" t="s">
        <v>2351</v>
      </c>
      <c r="G2977" s="514">
        <v>100</v>
      </c>
      <c r="H2977" s="514">
        <v>100</v>
      </c>
      <c r="I2977" s="515">
        <v>20</v>
      </c>
    </row>
    <row r="2978" spans="1:9" s="93" customFormat="1" ht="12.75" customHeight="1">
      <c r="A2978" s="367">
        <v>2970</v>
      </c>
      <c r="B2978" s="518" t="s">
        <v>3694</v>
      </c>
      <c r="C2978" s="527" t="s">
        <v>2439</v>
      </c>
      <c r="D2978" s="447" t="s">
        <v>5854</v>
      </c>
      <c r="E2978" s="513" t="s">
        <v>2350</v>
      </c>
      <c r="F2978" s="367" t="s">
        <v>2351</v>
      </c>
      <c r="G2978" s="514">
        <v>100</v>
      </c>
      <c r="H2978" s="514">
        <v>100</v>
      </c>
      <c r="I2978" s="515">
        <v>20</v>
      </c>
    </row>
    <row r="2979" spans="1:9" s="93" customFormat="1" ht="12.75" customHeight="1">
      <c r="A2979" s="367">
        <v>2971</v>
      </c>
      <c r="B2979" s="518" t="s">
        <v>2916</v>
      </c>
      <c r="C2979" s="527" t="s">
        <v>5855</v>
      </c>
      <c r="D2979" s="447" t="s">
        <v>5856</v>
      </c>
      <c r="E2979" s="513" t="s">
        <v>2350</v>
      </c>
      <c r="F2979" s="367" t="s">
        <v>2351</v>
      </c>
      <c r="G2979" s="514">
        <v>100</v>
      </c>
      <c r="H2979" s="514">
        <v>100</v>
      </c>
      <c r="I2979" s="515">
        <v>20</v>
      </c>
    </row>
    <row r="2980" spans="1:9" s="93" customFormat="1" ht="12.75" customHeight="1">
      <c r="A2980" s="367">
        <v>2972</v>
      </c>
      <c r="B2980" s="518" t="s">
        <v>5271</v>
      </c>
      <c r="C2980" s="527" t="s">
        <v>4955</v>
      </c>
      <c r="D2980" s="447">
        <v>22001024423</v>
      </c>
      <c r="E2980" s="513" t="s">
        <v>2350</v>
      </c>
      <c r="F2980" s="367" t="s">
        <v>2351</v>
      </c>
      <c r="G2980" s="514">
        <v>100</v>
      </c>
      <c r="H2980" s="514">
        <v>100</v>
      </c>
      <c r="I2980" s="515">
        <v>20</v>
      </c>
    </row>
    <row r="2981" spans="1:9" s="93" customFormat="1" ht="12.75" customHeight="1">
      <c r="A2981" s="367">
        <v>2973</v>
      </c>
      <c r="B2981" s="518" t="s">
        <v>5857</v>
      </c>
      <c r="C2981" s="527" t="s">
        <v>5362</v>
      </c>
      <c r="D2981" s="447">
        <v>32001024634</v>
      </c>
      <c r="E2981" s="513" t="s">
        <v>2350</v>
      </c>
      <c r="F2981" s="367" t="s">
        <v>2351</v>
      </c>
      <c r="G2981" s="514">
        <v>100</v>
      </c>
      <c r="H2981" s="514">
        <v>100</v>
      </c>
      <c r="I2981" s="515">
        <v>20</v>
      </c>
    </row>
    <row r="2982" spans="1:9" s="93" customFormat="1" ht="12.75" customHeight="1">
      <c r="A2982" s="367">
        <v>2974</v>
      </c>
      <c r="B2982" s="518" t="s">
        <v>5858</v>
      </c>
      <c r="C2982" s="527" t="s">
        <v>5132</v>
      </c>
      <c r="D2982" s="447">
        <v>62004020436</v>
      </c>
      <c r="E2982" s="513" t="s">
        <v>2350</v>
      </c>
      <c r="F2982" s="367" t="s">
        <v>2351</v>
      </c>
      <c r="G2982" s="514">
        <v>100</v>
      </c>
      <c r="H2982" s="514">
        <v>100</v>
      </c>
      <c r="I2982" s="515">
        <v>20</v>
      </c>
    </row>
    <row r="2983" spans="1:9" s="93" customFormat="1" ht="12.75" customHeight="1">
      <c r="A2983" s="367">
        <v>2975</v>
      </c>
      <c r="B2983" s="518" t="s">
        <v>2392</v>
      </c>
      <c r="C2983" s="527" t="s">
        <v>3253</v>
      </c>
      <c r="D2983" s="447" t="s">
        <v>5859</v>
      </c>
      <c r="E2983" s="513" t="s">
        <v>2350</v>
      </c>
      <c r="F2983" s="367" t="s">
        <v>2351</v>
      </c>
      <c r="G2983" s="514">
        <v>100</v>
      </c>
      <c r="H2983" s="514">
        <v>100</v>
      </c>
      <c r="I2983" s="515">
        <v>20</v>
      </c>
    </row>
    <row r="2984" spans="1:9" s="93" customFormat="1" ht="12.75" customHeight="1">
      <c r="A2984" s="367">
        <v>2976</v>
      </c>
      <c r="B2984" s="518" t="s">
        <v>4970</v>
      </c>
      <c r="C2984" s="527" t="s">
        <v>5685</v>
      </c>
      <c r="D2984" s="447" t="s">
        <v>5860</v>
      </c>
      <c r="E2984" s="513" t="s">
        <v>2350</v>
      </c>
      <c r="F2984" s="367" t="s">
        <v>2351</v>
      </c>
      <c r="G2984" s="514">
        <v>100</v>
      </c>
      <c r="H2984" s="514">
        <v>100</v>
      </c>
      <c r="I2984" s="515">
        <v>20</v>
      </c>
    </row>
    <row r="2985" spans="1:9" s="93" customFormat="1" ht="12.75" customHeight="1">
      <c r="A2985" s="367">
        <v>2977</v>
      </c>
      <c r="B2985" s="518" t="s">
        <v>3506</v>
      </c>
      <c r="C2985" s="527" t="s">
        <v>3840</v>
      </c>
      <c r="D2985" s="447">
        <v>22001011646</v>
      </c>
      <c r="E2985" s="513" t="s">
        <v>2350</v>
      </c>
      <c r="F2985" s="367" t="s">
        <v>2351</v>
      </c>
      <c r="G2985" s="514">
        <v>100</v>
      </c>
      <c r="H2985" s="514">
        <v>100</v>
      </c>
      <c r="I2985" s="515">
        <v>20</v>
      </c>
    </row>
    <row r="2986" spans="1:9" s="93" customFormat="1" ht="12.75" customHeight="1">
      <c r="A2986" s="367">
        <v>2978</v>
      </c>
      <c r="B2986" s="434" t="s">
        <v>600</v>
      </c>
      <c r="C2986" s="527" t="s">
        <v>2857</v>
      </c>
      <c r="D2986" s="518">
        <v>33001017910</v>
      </c>
      <c r="E2986" s="513" t="s">
        <v>2350</v>
      </c>
      <c r="F2986" s="367" t="s">
        <v>2351</v>
      </c>
      <c r="G2986" s="514">
        <v>100</v>
      </c>
      <c r="H2986" s="514">
        <v>100</v>
      </c>
      <c r="I2986" s="515">
        <v>20</v>
      </c>
    </row>
    <row r="2987" spans="1:9" s="93" customFormat="1" ht="12.75" customHeight="1">
      <c r="A2987" s="367">
        <v>2979</v>
      </c>
      <c r="B2987" s="434" t="s">
        <v>2392</v>
      </c>
      <c r="C2987" s="527" t="s">
        <v>5121</v>
      </c>
      <c r="D2987" s="518">
        <v>26001024340</v>
      </c>
      <c r="E2987" s="513" t="s">
        <v>2350</v>
      </c>
      <c r="F2987" s="367" t="s">
        <v>2351</v>
      </c>
      <c r="G2987" s="514">
        <v>100</v>
      </c>
      <c r="H2987" s="514">
        <v>100</v>
      </c>
      <c r="I2987" s="515">
        <v>20</v>
      </c>
    </row>
    <row r="2988" spans="1:9" s="93" customFormat="1" ht="12.75" customHeight="1">
      <c r="A2988" s="367">
        <v>2980</v>
      </c>
      <c r="B2988" s="434" t="s">
        <v>2455</v>
      </c>
      <c r="C2988" s="527" t="s">
        <v>5861</v>
      </c>
      <c r="D2988" s="518">
        <v>33001015594</v>
      </c>
      <c r="E2988" s="513" t="s">
        <v>2350</v>
      </c>
      <c r="F2988" s="367" t="s">
        <v>2351</v>
      </c>
      <c r="G2988" s="514">
        <v>100</v>
      </c>
      <c r="H2988" s="514">
        <v>100</v>
      </c>
      <c r="I2988" s="515">
        <v>20</v>
      </c>
    </row>
    <row r="2989" spans="1:9" s="93" customFormat="1" ht="12.75" customHeight="1">
      <c r="A2989" s="367">
        <v>2981</v>
      </c>
      <c r="B2989" s="434" t="s">
        <v>2714</v>
      </c>
      <c r="C2989" s="527" t="s">
        <v>2512</v>
      </c>
      <c r="D2989" s="518">
        <v>33001031277</v>
      </c>
      <c r="E2989" s="513" t="s">
        <v>2350</v>
      </c>
      <c r="F2989" s="367" t="s">
        <v>2351</v>
      </c>
      <c r="G2989" s="514">
        <v>100</v>
      </c>
      <c r="H2989" s="514">
        <v>100</v>
      </c>
      <c r="I2989" s="515">
        <v>20</v>
      </c>
    </row>
    <row r="2990" spans="1:9" s="93" customFormat="1" ht="12.75" customHeight="1">
      <c r="A2990" s="367">
        <v>2982</v>
      </c>
      <c r="B2990" s="434" t="s">
        <v>2959</v>
      </c>
      <c r="C2990" s="527" t="s">
        <v>3537</v>
      </c>
      <c r="D2990" s="518">
        <v>33001012189</v>
      </c>
      <c r="E2990" s="513" t="s">
        <v>2350</v>
      </c>
      <c r="F2990" s="367" t="s">
        <v>2351</v>
      </c>
      <c r="G2990" s="514">
        <v>100</v>
      </c>
      <c r="H2990" s="514">
        <v>100</v>
      </c>
      <c r="I2990" s="515">
        <v>20</v>
      </c>
    </row>
    <row r="2991" spans="1:9" s="93" customFormat="1" ht="12.75" customHeight="1">
      <c r="A2991" s="367">
        <v>2983</v>
      </c>
      <c r="B2991" s="434" t="s">
        <v>598</v>
      </c>
      <c r="C2991" s="527" t="s">
        <v>3253</v>
      </c>
      <c r="D2991" s="518">
        <v>33001010017</v>
      </c>
      <c r="E2991" s="513" t="s">
        <v>2350</v>
      </c>
      <c r="F2991" s="367" t="s">
        <v>2351</v>
      </c>
      <c r="G2991" s="514">
        <v>100</v>
      </c>
      <c r="H2991" s="514">
        <v>100</v>
      </c>
      <c r="I2991" s="515">
        <v>20</v>
      </c>
    </row>
    <row r="2992" spans="1:9" s="93" customFormat="1" ht="12.75" customHeight="1">
      <c r="A2992" s="367">
        <v>2984</v>
      </c>
      <c r="B2992" s="434" t="s">
        <v>2714</v>
      </c>
      <c r="C2992" s="527" t="s">
        <v>3253</v>
      </c>
      <c r="D2992" s="518">
        <v>33001063875</v>
      </c>
      <c r="E2992" s="513" t="s">
        <v>2350</v>
      </c>
      <c r="F2992" s="367" t="s">
        <v>2351</v>
      </c>
      <c r="G2992" s="514">
        <v>100</v>
      </c>
      <c r="H2992" s="514">
        <v>100</v>
      </c>
      <c r="I2992" s="515">
        <v>20</v>
      </c>
    </row>
    <row r="2993" spans="1:9" s="93" customFormat="1" ht="12.75" customHeight="1">
      <c r="A2993" s="367">
        <v>2985</v>
      </c>
      <c r="B2993" s="434" t="s">
        <v>2469</v>
      </c>
      <c r="C2993" s="527" t="s">
        <v>5268</v>
      </c>
      <c r="D2993" s="518">
        <v>33001068154</v>
      </c>
      <c r="E2993" s="513" t="s">
        <v>2350</v>
      </c>
      <c r="F2993" s="367" t="s">
        <v>2351</v>
      </c>
      <c r="G2993" s="514">
        <v>100</v>
      </c>
      <c r="H2993" s="514">
        <v>100</v>
      </c>
      <c r="I2993" s="515">
        <v>20</v>
      </c>
    </row>
    <row r="2994" spans="1:9" s="93" customFormat="1" ht="12.75" customHeight="1">
      <c r="A2994" s="367">
        <v>2986</v>
      </c>
      <c r="B2994" s="434" t="s">
        <v>2734</v>
      </c>
      <c r="C2994" s="527" t="s">
        <v>5862</v>
      </c>
      <c r="D2994" s="518">
        <v>33001060681</v>
      </c>
      <c r="E2994" s="513" t="s">
        <v>2350</v>
      </c>
      <c r="F2994" s="367" t="s">
        <v>2351</v>
      </c>
      <c r="G2994" s="514">
        <v>100</v>
      </c>
      <c r="H2994" s="514">
        <v>100</v>
      </c>
      <c r="I2994" s="515">
        <v>20</v>
      </c>
    </row>
    <row r="2995" spans="1:9" s="93" customFormat="1" ht="12.75" customHeight="1">
      <c r="A2995" s="367">
        <v>2987</v>
      </c>
      <c r="B2995" s="434" t="s">
        <v>2556</v>
      </c>
      <c r="C2995" s="527" t="s">
        <v>5863</v>
      </c>
      <c r="D2995" s="518">
        <v>33001066888</v>
      </c>
      <c r="E2995" s="513" t="s">
        <v>2350</v>
      </c>
      <c r="F2995" s="367" t="s">
        <v>2351</v>
      </c>
      <c r="G2995" s="514">
        <v>100</v>
      </c>
      <c r="H2995" s="514">
        <v>100</v>
      </c>
      <c r="I2995" s="515">
        <v>20</v>
      </c>
    </row>
    <row r="2996" spans="1:9" s="93" customFormat="1" ht="12.75" customHeight="1">
      <c r="A2996" s="367">
        <v>2988</v>
      </c>
      <c r="B2996" s="434" t="s">
        <v>2353</v>
      </c>
      <c r="C2996" s="527" t="s">
        <v>3720</v>
      </c>
      <c r="D2996" s="518">
        <v>33001026676</v>
      </c>
      <c r="E2996" s="513" t="s">
        <v>2350</v>
      </c>
      <c r="F2996" s="367" t="s">
        <v>2351</v>
      </c>
      <c r="G2996" s="514">
        <v>100</v>
      </c>
      <c r="H2996" s="514">
        <v>100</v>
      </c>
      <c r="I2996" s="515">
        <v>20</v>
      </c>
    </row>
    <row r="2997" spans="1:9" s="93" customFormat="1" ht="12.75" customHeight="1">
      <c r="A2997" s="367">
        <v>2989</v>
      </c>
      <c r="B2997" s="434" t="s">
        <v>2766</v>
      </c>
      <c r="C2997" s="527" t="s">
        <v>5864</v>
      </c>
      <c r="D2997" s="518">
        <v>33001060798</v>
      </c>
      <c r="E2997" s="513" t="s">
        <v>2350</v>
      </c>
      <c r="F2997" s="367" t="s">
        <v>2351</v>
      </c>
      <c r="G2997" s="514">
        <v>100</v>
      </c>
      <c r="H2997" s="514">
        <v>100</v>
      </c>
      <c r="I2997" s="515">
        <v>20</v>
      </c>
    </row>
    <row r="2998" spans="1:9" s="93" customFormat="1" ht="12.75" customHeight="1">
      <c r="A2998" s="367">
        <v>2990</v>
      </c>
      <c r="B2998" s="434" t="s">
        <v>2414</v>
      </c>
      <c r="C2998" s="527" t="s">
        <v>5865</v>
      </c>
      <c r="D2998" s="518">
        <v>33001070941</v>
      </c>
      <c r="E2998" s="513" t="s">
        <v>2350</v>
      </c>
      <c r="F2998" s="367" t="s">
        <v>2351</v>
      </c>
      <c r="G2998" s="514">
        <v>100</v>
      </c>
      <c r="H2998" s="514">
        <v>100</v>
      </c>
      <c r="I2998" s="515">
        <v>20</v>
      </c>
    </row>
    <row r="2999" spans="1:9" s="93" customFormat="1" ht="12.75" customHeight="1">
      <c r="A2999" s="367">
        <v>2991</v>
      </c>
      <c r="B2999" s="434" t="s">
        <v>2355</v>
      </c>
      <c r="C2999" s="527" t="s">
        <v>5866</v>
      </c>
      <c r="D2999" s="518">
        <v>33001075114</v>
      </c>
      <c r="E2999" s="513" t="s">
        <v>2350</v>
      </c>
      <c r="F2999" s="367" t="s">
        <v>2351</v>
      </c>
      <c r="G2999" s="514">
        <v>100</v>
      </c>
      <c r="H2999" s="514">
        <v>100</v>
      </c>
      <c r="I2999" s="515">
        <v>20</v>
      </c>
    </row>
    <row r="3000" spans="1:9" s="93" customFormat="1" ht="12.75" customHeight="1">
      <c r="A3000" s="367">
        <v>2992</v>
      </c>
      <c r="B3000" s="434" t="s">
        <v>2446</v>
      </c>
      <c r="C3000" s="527" t="s">
        <v>3297</v>
      </c>
      <c r="D3000" s="518">
        <v>33001058585</v>
      </c>
      <c r="E3000" s="513" t="s">
        <v>2350</v>
      </c>
      <c r="F3000" s="367" t="s">
        <v>2351</v>
      </c>
      <c r="G3000" s="514">
        <v>100</v>
      </c>
      <c r="H3000" s="514">
        <v>100</v>
      </c>
      <c r="I3000" s="515">
        <v>20</v>
      </c>
    </row>
    <row r="3001" spans="1:9" s="93" customFormat="1" ht="12.75" customHeight="1">
      <c r="A3001" s="367">
        <v>2993</v>
      </c>
      <c r="B3001" s="434" t="s">
        <v>4783</v>
      </c>
      <c r="C3001" s="527" t="s">
        <v>876</v>
      </c>
      <c r="D3001" s="518">
        <v>33001019479</v>
      </c>
      <c r="E3001" s="513" t="s">
        <v>2350</v>
      </c>
      <c r="F3001" s="367" t="s">
        <v>2351</v>
      </c>
      <c r="G3001" s="514">
        <v>100</v>
      </c>
      <c r="H3001" s="514">
        <v>100</v>
      </c>
      <c r="I3001" s="515">
        <v>20</v>
      </c>
    </row>
    <row r="3002" spans="1:9" s="93" customFormat="1" ht="12.75" customHeight="1">
      <c r="A3002" s="367">
        <v>2994</v>
      </c>
      <c r="B3002" s="434" t="s">
        <v>3648</v>
      </c>
      <c r="C3002" s="527" t="s">
        <v>2820</v>
      </c>
      <c r="D3002" s="518">
        <v>33001057101</v>
      </c>
      <c r="E3002" s="513" t="s">
        <v>2350</v>
      </c>
      <c r="F3002" s="367" t="s">
        <v>2351</v>
      </c>
      <c r="G3002" s="514">
        <v>100</v>
      </c>
      <c r="H3002" s="514">
        <v>100</v>
      </c>
      <c r="I3002" s="515">
        <v>20</v>
      </c>
    </row>
    <row r="3003" spans="1:9" s="93" customFormat="1" ht="12.75" customHeight="1">
      <c r="A3003" s="367">
        <v>2995</v>
      </c>
      <c r="B3003" s="434" t="s">
        <v>2375</v>
      </c>
      <c r="C3003" s="527" t="s">
        <v>591</v>
      </c>
      <c r="D3003" s="518">
        <v>33001060255</v>
      </c>
      <c r="E3003" s="513" t="s">
        <v>2350</v>
      </c>
      <c r="F3003" s="367" t="s">
        <v>2351</v>
      </c>
      <c r="G3003" s="514">
        <v>100</v>
      </c>
      <c r="H3003" s="514">
        <v>100</v>
      </c>
      <c r="I3003" s="515">
        <v>20</v>
      </c>
    </row>
    <row r="3004" spans="1:9" s="93" customFormat="1" ht="12.75" customHeight="1">
      <c r="A3004" s="367">
        <v>2996</v>
      </c>
      <c r="B3004" s="434" t="s">
        <v>3476</v>
      </c>
      <c r="C3004" s="527" t="s">
        <v>5862</v>
      </c>
      <c r="D3004" s="518">
        <v>33001057533</v>
      </c>
      <c r="E3004" s="513" t="s">
        <v>2350</v>
      </c>
      <c r="F3004" s="367" t="s">
        <v>2351</v>
      </c>
      <c r="G3004" s="514">
        <v>100</v>
      </c>
      <c r="H3004" s="514">
        <v>100</v>
      </c>
      <c r="I3004" s="515">
        <v>20</v>
      </c>
    </row>
    <row r="3005" spans="1:9" s="93" customFormat="1" ht="12.75" customHeight="1">
      <c r="A3005" s="367">
        <v>2997</v>
      </c>
      <c r="B3005" s="434" t="s">
        <v>518</v>
      </c>
      <c r="C3005" s="527" t="s">
        <v>2415</v>
      </c>
      <c r="D3005" s="518">
        <v>33001079907</v>
      </c>
      <c r="E3005" s="513" t="s">
        <v>2350</v>
      </c>
      <c r="F3005" s="367" t="s">
        <v>2351</v>
      </c>
      <c r="G3005" s="514">
        <v>100</v>
      </c>
      <c r="H3005" s="514">
        <v>100</v>
      </c>
      <c r="I3005" s="515">
        <v>20</v>
      </c>
    </row>
    <row r="3006" spans="1:9" s="93" customFormat="1" ht="12.75" customHeight="1">
      <c r="A3006" s="367">
        <v>2998</v>
      </c>
      <c r="B3006" s="434" t="s">
        <v>2424</v>
      </c>
      <c r="C3006" s="527" t="s">
        <v>5867</v>
      </c>
      <c r="D3006" s="518">
        <v>33001004022</v>
      </c>
      <c r="E3006" s="513" t="s">
        <v>2350</v>
      </c>
      <c r="F3006" s="367" t="s">
        <v>2351</v>
      </c>
      <c r="G3006" s="514">
        <v>100</v>
      </c>
      <c r="H3006" s="514">
        <v>100</v>
      </c>
      <c r="I3006" s="515">
        <v>20</v>
      </c>
    </row>
    <row r="3007" spans="1:9" s="93" customFormat="1" ht="12.75" customHeight="1">
      <c r="A3007" s="367">
        <v>2999</v>
      </c>
      <c r="B3007" s="434" t="s">
        <v>5868</v>
      </c>
      <c r="C3007" s="527" t="s">
        <v>3858</v>
      </c>
      <c r="D3007" s="518">
        <v>33001070116</v>
      </c>
      <c r="E3007" s="513" t="s">
        <v>2350</v>
      </c>
      <c r="F3007" s="367" t="s">
        <v>2351</v>
      </c>
      <c r="G3007" s="514">
        <v>100</v>
      </c>
      <c r="H3007" s="514">
        <v>100</v>
      </c>
      <c r="I3007" s="515">
        <v>20</v>
      </c>
    </row>
    <row r="3008" spans="1:9" s="93" customFormat="1" ht="12.75" customHeight="1">
      <c r="A3008" s="367">
        <v>3000</v>
      </c>
      <c r="B3008" s="434" t="s">
        <v>3080</v>
      </c>
      <c r="C3008" s="527" t="s">
        <v>873</v>
      </c>
      <c r="D3008" s="518">
        <v>33001010463</v>
      </c>
      <c r="E3008" s="513" t="s">
        <v>2350</v>
      </c>
      <c r="F3008" s="367" t="s">
        <v>2351</v>
      </c>
      <c r="G3008" s="514">
        <v>100</v>
      </c>
      <c r="H3008" s="514">
        <v>100</v>
      </c>
      <c r="I3008" s="515">
        <v>20</v>
      </c>
    </row>
    <row r="3009" spans="1:9" s="93" customFormat="1" ht="12.75" customHeight="1">
      <c r="A3009" s="367">
        <v>3001</v>
      </c>
      <c r="B3009" s="434" t="s">
        <v>598</v>
      </c>
      <c r="C3009" s="527" t="s">
        <v>3253</v>
      </c>
      <c r="D3009" s="518">
        <v>33001010017</v>
      </c>
      <c r="E3009" s="513" t="s">
        <v>2350</v>
      </c>
      <c r="F3009" s="367" t="s">
        <v>2351</v>
      </c>
      <c r="G3009" s="514">
        <v>100</v>
      </c>
      <c r="H3009" s="514">
        <v>100</v>
      </c>
      <c r="I3009" s="515">
        <v>20</v>
      </c>
    </row>
    <row r="3010" spans="1:9" s="93" customFormat="1" ht="12.75" customHeight="1">
      <c r="A3010" s="367">
        <v>3002</v>
      </c>
      <c r="B3010" s="434" t="s">
        <v>5869</v>
      </c>
      <c r="C3010" s="527" t="s">
        <v>2927</v>
      </c>
      <c r="D3010" s="518">
        <v>33001062578</v>
      </c>
      <c r="E3010" s="513" t="s">
        <v>2350</v>
      </c>
      <c r="F3010" s="367" t="s">
        <v>2351</v>
      </c>
      <c r="G3010" s="514">
        <v>100</v>
      </c>
      <c r="H3010" s="514">
        <v>100</v>
      </c>
      <c r="I3010" s="515">
        <v>20</v>
      </c>
    </row>
    <row r="3011" spans="1:9" s="93" customFormat="1" ht="12.75" customHeight="1">
      <c r="A3011" s="367">
        <v>3003</v>
      </c>
      <c r="B3011" s="434" t="s">
        <v>4698</v>
      </c>
      <c r="C3011" s="527" t="s">
        <v>3646</v>
      </c>
      <c r="D3011" s="518">
        <v>33001059495</v>
      </c>
      <c r="E3011" s="513" t="s">
        <v>2350</v>
      </c>
      <c r="F3011" s="367" t="s">
        <v>2351</v>
      </c>
      <c r="G3011" s="514">
        <v>100</v>
      </c>
      <c r="H3011" s="514">
        <v>100</v>
      </c>
      <c r="I3011" s="515">
        <v>20</v>
      </c>
    </row>
    <row r="3012" spans="1:9" s="93" customFormat="1" ht="12.75" customHeight="1">
      <c r="A3012" s="367">
        <v>3004</v>
      </c>
      <c r="B3012" s="434" t="s">
        <v>839</v>
      </c>
      <c r="C3012" s="527" t="s">
        <v>3313</v>
      </c>
      <c r="D3012" s="518">
        <v>33001034148</v>
      </c>
      <c r="E3012" s="513" t="s">
        <v>2350</v>
      </c>
      <c r="F3012" s="367" t="s">
        <v>2351</v>
      </c>
      <c r="G3012" s="514">
        <v>100</v>
      </c>
      <c r="H3012" s="514">
        <v>100</v>
      </c>
      <c r="I3012" s="515">
        <v>20</v>
      </c>
    </row>
    <row r="3013" spans="1:9" s="93" customFormat="1" ht="12.75" customHeight="1">
      <c r="A3013" s="367">
        <v>3005</v>
      </c>
      <c r="B3013" s="434" t="s">
        <v>2469</v>
      </c>
      <c r="C3013" s="527" t="s">
        <v>5870</v>
      </c>
      <c r="D3013" s="447" t="s">
        <v>5871</v>
      </c>
      <c r="E3013" s="513" t="s">
        <v>2350</v>
      </c>
      <c r="F3013" s="367" t="s">
        <v>2351</v>
      </c>
      <c r="G3013" s="514">
        <v>150</v>
      </c>
      <c r="H3013" s="514">
        <v>150</v>
      </c>
      <c r="I3013" s="515">
        <v>30</v>
      </c>
    </row>
    <row r="3014" spans="1:9" s="93" customFormat="1" ht="12.75" customHeight="1">
      <c r="A3014" s="367">
        <v>3006</v>
      </c>
      <c r="B3014" s="527" t="s">
        <v>2520</v>
      </c>
      <c r="C3014" s="527" t="s">
        <v>5872</v>
      </c>
      <c r="D3014" s="531" t="s">
        <v>5873</v>
      </c>
      <c r="E3014" s="513" t="s">
        <v>2350</v>
      </c>
      <c r="F3014" s="367" t="s">
        <v>2351</v>
      </c>
      <c r="G3014" s="514">
        <v>100</v>
      </c>
      <c r="H3014" s="514">
        <v>100</v>
      </c>
      <c r="I3014" s="515">
        <v>20</v>
      </c>
    </row>
    <row r="3015" spans="1:9" s="93" customFormat="1" ht="12.75" customHeight="1">
      <c r="A3015" s="367">
        <v>3007</v>
      </c>
      <c r="B3015" s="527" t="s">
        <v>2446</v>
      </c>
      <c r="C3015" s="527" t="s">
        <v>5874</v>
      </c>
      <c r="D3015" s="531">
        <v>30001009533</v>
      </c>
      <c r="E3015" s="513" t="s">
        <v>2350</v>
      </c>
      <c r="F3015" s="367" t="s">
        <v>2351</v>
      </c>
      <c r="G3015" s="514">
        <v>100</v>
      </c>
      <c r="H3015" s="514">
        <v>100</v>
      </c>
      <c r="I3015" s="515">
        <v>20</v>
      </c>
    </row>
    <row r="3016" spans="1:9" s="93" customFormat="1" ht="12.75" customHeight="1">
      <c r="A3016" s="367">
        <v>3008</v>
      </c>
      <c r="B3016" s="527" t="s">
        <v>5875</v>
      </c>
      <c r="C3016" s="527" t="s">
        <v>5876</v>
      </c>
      <c r="D3016" s="531">
        <v>30001009432</v>
      </c>
      <c r="E3016" s="513" t="s">
        <v>2350</v>
      </c>
      <c r="F3016" s="367" t="s">
        <v>2351</v>
      </c>
      <c r="G3016" s="514">
        <v>100</v>
      </c>
      <c r="H3016" s="514">
        <v>100</v>
      </c>
      <c r="I3016" s="515">
        <v>20</v>
      </c>
    </row>
    <row r="3017" spans="1:9" s="93" customFormat="1" ht="12.75" customHeight="1">
      <c r="A3017" s="367">
        <v>3009</v>
      </c>
      <c r="B3017" s="527" t="s">
        <v>3255</v>
      </c>
      <c r="C3017" s="527" t="s">
        <v>605</v>
      </c>
      <c r="D3017" s="531">
        <v>22001011747</v>
      </c>
      <c r="E3017" s="513" t="s">
        <v>2350</v>
      </c>
      <c r="F3017" s="367" t="s">
        <v>2351</v>
      </c>
      <c r="G3017" s="514">
        <v>100</v>
      </c>
      <c r="H3017" s="514">
        <v>100</v>
      </c>
      <c r="I3017" s="515">
        <v>20</v>
      </c>
    </row>
    <row r="3018" spans="1:9" s="93" customFormat="1" ht="12.75" customHeight="1">
      <c r="A3018" s="367">
        <v>3010</v>
      </c>
      <c r="B3018" s="527" t="s">
        <v>5612</v>
      </c>
      <c r="C3018" s="527" t="s">
        <v>2655</v>
      </c>
      <c r="D3018" s="531">
        <v>30001005990</v>
      </c>
      <c r="E3018" s="513" t="s">
        <v>2350</v>
      </c>
      <c r="F3018" s="367" t="s">
        <v>2351</v>
      </c>
      <c r="G3018" s="514">
        <v>100</v>
      </c>
      <c r="H3018" s="514">
        <v>100</v>
      </c>
      <c r="I3018" s="515">
        <v>20</v>
      </c>
    </row>
    <row r="3019" spans="1:9" s="93" customFormat="1" ht="12.75" customHeight="1">
      <c r="A3019" s="367">
        <v>3011</v>
      </c>
      <c r="B3019" s="527" t="s">
        <v>5877</v>
      </c>
      <c r="C3019" s="527" t="s">
        <v>5878</v>
      </c>
      <c r="D3019" s="531">
        <v>30001009800</v>
      </c>
      <c r="E3019" s="513" t="s">
        <v>2350</v>
      </c>
      <c r="F3019" s="367" t="s">
        <v>2351</v>
      </c>
      <c r="G3019" s="514">
        <v>100</v>
      </c>
      <c r="H3019" s="514">
        <v>100</v>
      </c>
      <c r="I3019" s="515">
        <v>20</v>
      </c>
    </row>
    <row r="3020" spans="1:9" s="93" customFormat="1" ht="12.75" customHeight="1">
      <c r="A3020" s="367">
        <v>3012</v>
      </c>
      <c r="B3020" s="527" t="s">
        <v>2392</v>
      </c>
      <c r="C3020" s="527" t="s">
        <v>5879</v>
      </c>
      <c r="D3020" s="531">
        <v>30001005773</v>
      </c>
      <c r="E3020" s="513" t="s">
        <v>2350</v>
      </c>
      <c r="F3020" s="367" t="s">
        <v>2351</v>
      </c>
      <c r="G3020" s="514">
        <v>100</v>
      </c>
      <c r="H3020" s="514">
        <v>100</v>
      </c>
      <c r="I3020" s="515">
        <v>20</v>
      </c>
    </row>
    <row r="3021" spans="1:9" s="93" customFormat="1" ht="12.75" customHeight="1">
      <c r="A3021" s="367">
        <v>3013</v>
      </c>
      <c r="B3021" s="527" t="s">
        <v>3222</v>
      </c>
      <c r="C3021" s="527" t="s">
        <v>5880</v>
      </c>
      <c r="D3021" s="531">
        <v>30301010496</v>
      </c>
      <c r="E3021" s="513" t="s">
        <v>2350</v>
      </c>
      <c r="F3021" s="367" t="s">
        <v>2351</v>
      </c>
      <c r="G3021" s="514">
        <v>100</v>
      </c>
      <c r="H3021" s="514">
        <v>100</v>
      </c>
      <c r="I3021" s="515">
        <v>20</v>
      </c>
    </row>
    <row r="3022" spans="1:9" s="93" customFormat="1" ht="12.75" customHeight="1">
      <c r="A3022" s="367">
        <v>3014</v>
      </c>
      <c r="B3022" s="527" t="s">
        <v>2493</v>
      </c>
      <c r="C3022" s="527" t="s">
        <v>5881</v>
      </c>
      <c r="D3022" s="531">
        <v>30201011232</v>
      </c>
      <c r="E3022" s="513" t="s">
        <v>2350</v>
      </c>
      <c r="F3022" s="367" t="s">
        <v>2351</v>
      </c>
      <c r="G3022" s="514">
        <v>100</v>
      </c>
      <c r="H3022" s="514">
        <v>100</v>
      </c>
      <c r="I3022" s="515">
        <v>20</v>
      </c>
    </row>
    <row r="3023" spans="1:9" s="93" customFormat="1" ht="12.75" customHeight="1">
      <c r="A3023" s="367">
        <v>3015</v>
      </c>
      <c r="B3023" s="527" t="s">
        <v>3149</v>
      </c>
      <c r="C3023" s="527" t="s">
        <v>5876</v>
      </c>
      <c r="D3023" s="531">
        <v>30001004733</v>
      </c>
      <c r="E3023" s="513" t="s">
        <v>2350</v>
      </c>
      <c r="F3023" s="367" t="s">
        <v>2351</v>
      </c>
      <c r="G3023" s="514">
        <v>100</v>
      </c>
      <c r="H3023" s="514">
        <v>100</v>
      </c>
      <c r="I3023" s="515">
        <v>20</v>
      </c>
    </row>
    <row r="3024" spans="1:9" s="93" customFormat="1" ht="12.75" customHeight="1">
      <c r="A3024" s="367">
        <v>3016</v>
      </c>
      <c r="B3024" s="527" t="s">
        <v>4849</v>
      </c>
      <c r="C3024" s="527" t="s">
        <v>5882</v>
      </c>
      <c r="D3024" s="531">
        <v>30601010633</v>
      </c>
      <c r="E3024" s="513" t="s">
        <v>2350</v>
      </c>
      <c r="F3024" s="367" t="s">
        <v>2351</v>
      </c>
      <c r="G3024" s="514">
        <v>100</v>
      </c>
      <c r="H3024" s="514">
        <v>100</v>
      </c>
      <c r="I3024" s="515">
        <v>20</v>
      </c>
    </row>
    <row r="3025" spans="1:9" s="93" customFormat="1" ht="12.75" customHeight="1">
      <c r="A3025" s="367">
        <v>3017</v>
      </c>
      <c r="B3025" s="527" t="s">
        <v>3680</v>
      </c>
      <c r="C3025" s="527" t="s">
        <v>5883</v>
      </c>
      <c r="D3025" s="531">
        <v>30001004603</v>
      </c>
      <c r="E3025" s="513" t="s">
        <v>2350</v>
      </c>
      <c r="F3025" s="367" t="s">
        <v>2351</v>
      </c>
      <c r="G3025" s="514">
        <v>100</v>
      </c>
      <c r="H3025" s="514">
        <v>100</v>
      </c>
      <c r="I3025" s="515">
        <v>20</v>
      </c>
    </row>
    <row r="3026" spans="1:9" s="93" customFormat="1" ht="12.75" customHeight="1">
      <c r="A3026" s="367">
        <v>3018</v>
      </c>
      <c r="B3026" s="527" t="s">
        <v>2604</v>
      </c>
      <c r="C3026" s="527" t="s">
        <v>5883</v>
      </c>
      <c r="D3026" s="531">
        <v>30001007059</v>
      </c>
      <c r="E3026" s="513" t="s">
        <v>2350</v>
      </c>
      <c r="F3026" s="367" t="s">
        <v>2351</v>
      </c>
      <c r="G3026" s="514">
        <v>100</v>
      </c>
      <c r="H3026" s="514">
        <v>100</v>
      </c>
      <c r="I3026" s="515">
        <v>20</v>
      </c>
    </row>
    <row r="3027" spans="1:9" s="93" customFormat="1" ht="12.75" customHeight="1">
      <c r="A3027" s="367">
        <v>3019</v>
      </c>
      <c r="B3027" s="527" t="s">
        <v>4267</v>
      </c>
      <c r="C3027" s="527" t="s">
        <v>5884</v>
      </c>
      <c r="D3027" s="531">
        <v>30001006753</v>
      </c>
      <c r="E3027" s="513" t="s">
        <v>2350</v>
      </c>
      <c r="F3027" s="367" t="s">
        <v>2351</v>
      </c>
      <c r="G3027" s="514">
        <v>100</v>
      </c>
      <c r="H3027" s="514">
        <v>100</v>
      </c>
      <c r="I3027" s="515">
        <v>20</v>
      </c>
    </row>
    <row r="3028" spans="1:9" s="93" customFormat="1" ht="12.75" customHeight="1">
      <c r="A3028" s="367">
        <v>3020</v>
      </c>
      <c r="B3028" s="527" t="s">
        <v>4958</v>
      </c>
      <c r="C3028" s="527" t="s">
        <v>4287</v>
      </c>
      <c r="D3028" s="531">
        <v>51001000308</v>
      </c>
      <c r="E3028" s="513" t="s">
        <v>2350</v>
      </c>
      <c r="F3028" s="367" t="s">
        <v>2351</v>
      </c>
      <c r="G3028" s="514">
        <v>100</v>
      </c>
      <c r="H3028" s="514">
        <v>100</v>
      </c>
      <c r="I3028" s="515">
        <v>20</v>
      </c>
    </row>
    <row r="3029" spans="1:9" s="93" customFormat="1" ht="12.75" customHeight="1">
      <c r="A3029" s="367">
        <v>3021</v>
      </c>
      <c r="B3029" s="527" t="s">
        <v>3707</v>
      </c>
      <c r="C3029" s="527" t="s">
        <v>2944</v>
      </c>
      <c r="D3029" s="531" t="s">
        <v>5885</v>
      </c>
      <c r="E3029" s="513" t="s">
        <v>2350</v>
      </c>
      <c r="F3029" s="367" t="s">
        <v>2351</v>
      </c>
      <c r="G3029" s="514">
        <v>100</v>
      </c>
      <c r="H3029" s="514">
        <v>100</v>
      </c>
      <c r="I3029" s="515">
        <v>20</v>
      </c>
    </row>
    <row r="3030" spans="1:9" s="93" customFormat="1" ht="12.75" customHeight="1">
      <c r="A3030" s="367">
        <v>3022</v>
      </c>
      <c r="B3030" s="527" t="s">
        <v>5886</v>
      </c>
      <c r="C3030" s="527" t="s">
        <v>3667</v>
      </c>
      <c r="D3030" s="531" t="s">
        <v>5887</v>
      </c>
      <c r="E3030" s="513" t="s">
        <v>2350</v>
      </c>
      <c r="F3030" s="367" t="s">
        <v>2351</v>
      </c>
      <c r="G3030" s="514">
        <v>100</v>
      </c>
      <c r="H3030" s="514">
        <v>100</v>
      </c>
      <c r="I3030" s="515">
        <v>20</v>
      </c>
    </row>
    <row r="3031" spans="1:9" s="93" customFormat="1" ht="12.75" customHeight="1">
      <c r="A3031" s="367">
        <v>3023</v>
      </c>
      <c r="B3031" s="527" t="s">
        <v>4575</v>
      </c>
      <c r="C3031" s="527" t="s">
        <v>5888</v>
      </c>
      <c r="D3031" s="531">
        <v>30001002878</v>
      </c>
      <c r="E3031" s="513" t="s">
        <v>2350</v>
      </c>
      <c r="F3031" s="367" t="s">
        <v>2351</v>
      </c>
      <c r="G3031" s="514">
        <v>100</v>
      </c>
      <c r="H3031" s="514">
        <v>100</v>
      </c>
      <c r="I3031" s="515">
        <v>20</v>
      </c>
    </row>
    <row r="3032" spans="1:9" s="93" customFormat="1" ht="12.75" customHeight="1">
      <c r="A3032" s="367">
        <v>3024</v>
      </c>
      <c r="B3032" s="527" t="s">
        <v>5655</v>
      </c>
      <c r="C3032" s="527" t="s">
        <v>3667</v>
      </c>
      <c r="D3032" s="531">
        <v>30001002879</v>
      </c>
      <c r="E3032" s="513" t="s">
        <v>2350</v>
      </c>
      <c r="F3032" s="367" t="s">
        <v>2351</v>
      </c>
      <c r="G3032" s="514">
        <v>100</v>
      </c>
      <c r="H3032" s="514">
        <v>100</v>
      </c>
      <c r="I3032" s="515">
        <v>20</v>
      </c>
    </row>
    <row r="3033" spans="1:9" s="93" customFormat="1" ht="12.75" customHeight="1">
      <c r="A3033" s="367">
        <v>3025</v>
      </c>
      <c r="B3033" s="527" t="s">
        <v>5462</v>
      </c>
      <c r="C3033" s="527" t="s">
        <v>3667</v>
      </c>
      <c r="D3033" s="531">
        <v>30001002852</v>
      </c>
      <c r="E3033" s="513" t="s">
        <v>2350</v>
      </c>
      <c r="F3033" s="367" t="s">
        <v>2351</v>
      </c>
      <c r="G3033" s="514">
        <v>150</v>
      </c>
      <c r="H3033" s="514">
        <v>150</v>
      </c>
      <c r="I3033" s="515">
        <v>30</v>
      </c>
    </row>
    <row r="3034" spans="1:9" ht="15">
      <c r="A3034" s="83"/>
      <c r="B3034" s="73"/>
      <c r="C3034" s="73"/>
      <c r="D3034" s="73"/>
      <c r="E3034" s="73"/>
      <c r="F3034" s="83"/>
      <c r="G3034" s="4"/>
      <c r="H3034" s="4"/>
      <c r="I3034" s="4"/>
    </row>
    <row r="3035" spans="1:9" ht="15">
      <c r="A3035" s="83"/>
      <c r="B3035" s="73"/>
      <c r="C3035" s="73"/>
      <c r="D3035" s="73"/>
      <c r="E3035" s="73"/>
      <c r="F3035" s="83"/>
      <c r="G3035" s="4"/>
      <c r="H3035" s="4"/>
      <c r="I3035" s="4"/>
    </row>
    <row r="3036" spans="1:9" ht="15">
      <c r="A3036" s="83"/>
      <c r="B3036" s="73"/>
      <c r="C3036" s="73"/>
      <c r="D3036" s="73"/>
      <c r="E3036" s="73"/>
      <c r="F3036" s="83"/>
      <c r="G3036" s="4"/>
      <c r="H3036" s="4"/>
      <c r="I3036" s="4"/>
    </row>
    <row r="3037" spans="1:9" ht="15">
      <c r="A3037" s="73" t="s">
        <v>271</v>
      </c>
      <c r="B3037" s="73"/>
      <c r="C3037" s="73"/>
      <c r="D3037" s="73"/>
      <c r="E3037" s="73"/>
      <c r="F3037" s="83"/>
      <c r="G3037" s="4"/>
      <c r="H3037" s="4"/>
      <c r="I3037" s="4"/>
    </row>
    <row r="3038" spans="1:9" ht="15">
      <c r="A3038" s="73"/>
      <c r="B3038" s="84"/>
      <c r="C3038" s="84"/>
      <c r="D3038" s="84"/>
      <c r="E3038" s="84"/>
      <c r="F3038" s="73" t="s">
        <v>422</v>
      </c>
      <c r="G3038" s="72">
        <f>SUM(G9:G3037)</f>
        <v>330213.67</v>
      </c>
      <c r="H3038" s="72">
        <f>SUM(H9:H3037)</f>
        <v>330213.67</v>
      </c>
      <c r="I3038" s="72">
        <f>SUM(I9:I3037)</f>
        <v>66007.342919999996</v>
      </c>
    </row>
    <row r="3039" spans="1:9" ht="15">
      <c r="A3039" s="186"/>
      <c r="B3039" s="186"/>
      <c r="C3039" s="186"/>
      <c r="D3039" s="186"/>
      <c r="E3039" s="186"/>
      <c r="F3039" s="186"/>
      <c r="G3039" s="186"/>
      <c r="H3039" s="157"/>
      <c r="I3039" s="157"/>
    </row>
    <row r="3040" spans="1:9" ht="15">
      <c r="A3040" s="187" t="s">
        <v>440</v>
      </c>
      <c r="B3040" s="187"/>
      <c r="C3040" s="186"/>
      <c r="D3040" s="186"/>
      <c r="E3040" s="186"/>
      <c r="F3040" s="186"/>
      <c r="G3040" s="186"/>
      <c r="H3040" s="157"/>
      <c r="I3040" s="157"/>
    </row>
    <row r="3041" spans="1:9" ht="15">
      <c r="A3041" s="187"/>
      <c r="B3041" s="187"/>
      <c r="C3041" s="186"/>
      <c r="D3041" s="186"/>
      <c r="E3041" s="186"/>
      <c r="F3041" s="186"/>
      <c r="G3041" s="186"/>
      <c r="H3041" s="157"/>
      <c r="I3041" s="157"/>
    </row>
    <row r="3042" spans="1:9" ht="15">
      <c r="A3042" s="187"/>
      <c r="B3042" s="187"/>
      <c r="C3042" s="157"/>
      <c r="D3042" s="157"/>
      <c r="E3042" s="157"/>
      <c r="F3042" s="157"/>
      <c r="G3042" s="157"/>
      <c r="H3042" s="157"/>
      <c r="I3042" s="157"/>
    </row>
    <row r="3043" spans="1:9" ht="15">
      <c r="A3043" s="187"/>
      <c r="B3043" s="187"/>
      <c r="C3043" s="157"/>
      <c r="D3043" s="157"/>
      <c r="E3043" s="157"/>
      <c r="F3043" s="157"/>
      <c r="G3043" s="157"/>
      <c r="H3043" s="157"/>
      <c r="I3043" s="157"/>
    </row>
    <row r="3044" spans="1:9">
      <c r="A3044" s="184"/>
      <c r="B3044" s="184"/>
      <c r="C3044" s="184"/>
      <c r="D3044" s="184"/>
      <c r="E3044" s="184"/>
      <c r="F3044" s="184"/>
      <c r="G3044" s="184"/>
      <c r="H3044" s="184"/>
      <c r="I3044" s="184"/>
    </row>
    <row r="3045" spans="1:9" ht="15">
      <c r="A3045" s="163" t="s">
        <v>107</v>
      </c>
      <c r="B3045" s="163"/>
      <c r="C3045" s="157"/>
      <c r="D3045" s="157"/>
      <c r="E3045" s="157"/>
      <c r="F3045" s="157"/>
      <c r="G3045" s="157"/>
      <c r="H3045" s="157"/>
      <c r="I3045" s="157"/>
    </row>
    <row r="3046" spans="1:9" ht="15">
      <c r="A3046" s="157"/>
      <c r="B3046" s="157"/>
      <c r="C3046" s="157"/>
      <c r="D3046" s="157"/>
      <c r="E3046" s="157"/>
      <c r="F3046" s="157"/>
      <c r="G3046" s="157"/>
      <c r="H3046" s="157"/>
      <c r="I3046" s="157"/>
    </row>
    <row r="3047" spans="1:9" ht="15">
      <c r="A3047" s="157"/>
      <c r="B3047" s="157"/>
      <c r="C3047" s="157"/>
      <c r="D3047" s="157"/>
      <c r="E3047" s="161"/>
      <c r="F3047" s="161"/>
      <c r="G3047" s="161"/>
      <c r="H3047" s="157"/>
      <c r="I3047" s="157"/>
    </row>
    <row r="3048" spans="1:9" ht="15">
      <c r="A3048" s="163"/>
      <c r="B3048" s="163"/>
      <c r="C3048" s="163" t="s">
        <v>375</v>
      </c>
      <c r="D3048" s="163"/>
      <c r="E3048" s="163"/>
      <c r="F3048" s="163"/>
      <c r="G3048" s="163"/>
      <c r="H3048" s="157"/>
      <c r="I3048" s="157"/>
    </row>
    <row r="3049" spans="1:9" ht="15">
      <c r="A3049" s="157"/>
      <c r="B3049" s="157"/>
      <c r="C3049" s="157" t="s">
        <v>374</v>
      </c>
      <c r="D3049" s="157"/>
      <c r="E3049" s="157"/>
      <c r="F3049" s="157"/>
      <c r="G3049" s="157"/>
      <c r="H3049" s="157"/>
      <c r="I3049" s="157"/>
    </row>
    <row r="3050" spans="1:9">
      <c r="A3050" s="165"/>
      <c r="B3050" s="165"/>
      <c r="C3050" s="165" t="s">
        <v>139</v>
      </c>
      <c r="D3050" s="165"/>
      <c r="E3050" s="165"/>
      <c r="F3050" s="165"/>
      <c r="G3050" s="165"/>
    </row>
  </sheetData>
  <autoFilter ref="A8:I3033"/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2" t="s">
        <v>441</v>
      </c>
      <c r="B1" s="65"/>
      <c r="C1" s="65"/>
      <c r="D1" s="65"/>
      <c r="E1" s="65"/>
      <c r="F1" s="65"/>
      <c r="G1" s="678" t="s">
        <v>109</v>
      </c>
      <c r="H1" s="678"/>
      <c r="I1" s="276"/>
    </row>
    <row r="2" spans="1:9" ht="15">
      <c r="A2" s="64" t="s">
        <v>140</v>
      </c>
      <c r="B2" s="65"/>
      <c r="C2" s="65"/>
      <c r="D2" s="65"/>
      <c r="E2" s="65"/>
      <c r="F2" s="65"/>
      <c r="G2" s="676" t="str">
        <f>'ფორმა N1'!K2</f>
        <v>01.01.2020-12.31.2020</v>
      </c>
      <c r="H2" s="676"/>
      <c r="I2" s="64"/>
    </row>
    <row r="3" spans="1:9" ht="15">
      <c r="A3" s="64"/>
      <c r="B3" s="64"/>
      <c r="C3" s="64"/>
      <c r="D3" s="64"/>
      <c r="E3" s="64"/>
      <c r="F3" s="64"/>
      <c r="G3" s="220"/>
      <c r="H3" s="220"/>
      <c r="I3" s="276"/>
    </row>
    <row r="4" spans="1:9" ht="15">
      <c r="A4" s="65" t="s">
        <v>269</v>
      </c>
      <c r="B4" s="65"/>
      <c r="C4" s="65"/>
      <c r="D4" s="65"/>
      <c r="E4" s="65"/>
      <c r="F4" s="65"/>
      <c r="G4" s="64"/>
      <c r="H4" s="64"/>
      <c r="I4" s="64"/>
    </row>
    <row r="5" spans="1:9" ht="15">
      <c r="A5" s="336" t="str">
        <f>'ფორმა N1'!A5</f>
        <v>მპგ "ევროპული საქართველო-მოძრაობა თავისუფლებისთვის"</v>
      </c>
      <c r="B5" s="68"/>
      <c r="C5" s="68"/>
      <c r="D5" s="68"/>
      <c r="E5" s="68"/>
      <c r="F5" s="68"/>
      <c r="G5" s="69"/>
      <c r="H5" s="69"/>
      <c r="I5" s="69"/>
    </row>
    <row r="6" spans="1:9" ht="15">
      <c r="A6" s="65"/>
      <c r="B6" s="65"/>
      <c r="C6" s="65"/>
      <c r="D6" s="65"/>
      <c r="E6" s="65"/>
      <c r="F6" s="65"/>
      <c r="G6" s="64"/>
      <c r="H6" s="64"/>
      <c r="I6" s="64"/>
    </row>
    <row r="7" spans="1:9" ht="15">
      <c r="A7" s="219"/>
      <c r="B7" s="219"/>
      <c r="C7" s="219"/>
      <c r="D7" s="219"/>
      <c r="E7" s="219"/>
      <c r="F7" s="219"/>
      <c r="G7" s="66"/>
      <c r="H7" s="66"/>
      <c r="I7" s="276"/>
    </row>
    <row r="8" spans="1:9" ht="45">
      <c r="A8" s="272" t="s">
        <v>64</v>
      </c>
      <c r="B8" s="67" t="s">
        <v>326</v>
      </c>
      <c r="C8" s="76" t="s">
        <v>327</v>
      </c>
      <c r="D8" s="76" t="s">
        <v>227</v>
      </c>
      <c r="E8" s="76" t="s">
        <v>330</v>
      </c>
      <c r="F8" s="76" t="s">
        <v>329</v>
      </c>
      <c r="G8" s="76" t="s">
        <v>371</v>
      </c>
      <c r="H8" s="67" t="s">
        <v>10</v>
      </c>
      <c r="I8" s="67" t="s">
        <v>9</v>
      </c>
    </row>
    <row r="9" spans="1:9" ht="15">
      <c r="A9" s="273"/>
      <c r="B9" s="274"/>
      <c r="C9" s="83"/>
      <c r="D9" s="83"/>
      <c r="E9" s="83"/>
      <c r="F9" s="83"/>
      <c r="G9" s="83"/>
      <c r="H9" s="4"/>
      <c r="I9" s="4"/>
    </row>
    <row r="10" spans="1:9" ht="15">
      <c r="A10" s="273"/>
      <c r="B10" s="274"/>
      <c r="C10" s="83"/>
      <c r="D10" s="83"/>
      <c r="E10" s="83"/>
      <c r="F10" s="83"/>
      <c r="G10" s="83"/>
      <c r="H10" s="4"/>
      <c r="I10" s="4"/>
    </row>
    <row r="11" spans="1:9" ht="15">
      <c r="A11" s="273"/>
      <c r="B11" s="274"/>
      <c r="C11" s="73"/>
      <c r="D11" s="73"/>
      <c r="E11" s="73"/>
      <c r="F11" s="73"/>
      <c r="G11" s="73"/>
      <c r="H11" s="4"/>
      <c r="I11" s="4"/>
    </row>
    <row r="12" spans="1:9" ht="15">
      <c r="A12" s="273"/>
      <c r="B12" s="274"/>
      <c r="C12" s="73"/>
      <c r="D12" s="73"/>
      <c r="E12" s="73"/>
      <c r="F12" s="73"/>
      <c r="G12" s="73"/>
      <c r="H12" s="4"/>
      <c r="I12" s="4"/>
    </row>
    <row r="13" spans="1:9" ht="15">
      <c r="A13" s="273"/>
      <c r="B13" s="274"/>
      <c r="C13" s="73"/>
      <c r="D13" s="73"/>
      <c r="E13" s="73"/>
      <c r="F13" s="73"/>
      <c r="G13" s="73"/>
      <c r="H13" s="4"/>
      <c r="I13" s="4"/>
    </row>
    <row r="14" spans="1:9" ht="15">
      <c r="A14" s="273"/>
      <c r="B14" s="274"/>
      <c r="C14" s="73"/>
      <c r="D14" s="73"/>
      <c r="E14" s="73"/>
      <c r="F14" s="73"/>
      <c r="G14" s="73"/>
      <c r="H14" s="4"/>
      <c r="I14" s="4"/>
    </row>
    <row r="15" spans="1:9" ht="15">
      <c r="A15" s="273"/>
      <c r="B15" s="274"/>
      <c r="C15" s="73"/>
      <c r="D15" s="73"/>
      <c r="E15" s="73"/>
      <c r="F15" s="73"/>
      <c r="G15" s="73"/>
      <c r="H15" s="4"/>
      <c r="I15" s="4"/>
    </row>
    <row r="16" spans="1:9" ht="15">
      <c r="A16" s="273"/>
      <c r="B16" s="274"/>
      <c r="C16" s="73"/>
      <c r="D16" s="73"/>
      <c r="E16" s="73"/>
      <c r="F16" s="73"/>
      <c r="G16" s="73"/>
      <c r="H16" s="4"/>
      <c r="I16" s="4"/>
    </row>
    <row r="17" spans="1:9" ht="15">
      <c r="A17" s="273"/>
      <c r="B17" s="274"/>
      <c r="C17" s="73"/>
      <c r="D17" s="73"/>
      <c r="E17" s="73"/>
      <c r="F17" s="73"/>
      <c r="G17" s="73"/>
      <c r="H17" s="4"/>
      <c r="I17" s="4"/>
    </row>
    <row r="18" spans="1:9" ht="15">
      <c r="A18" s="273"/>
      <c r="B18" s="274"/>
      <c r="C18" s="73"/>
      <c r="D18" s="73"/>
      <c r="E18" s="73"/>
      <c r="F18" s="73"/>
      <c r="G18" s="73"/>
      <c r="H18" s="4"/>
      <c r="I18" s="4"/>
    </row>
    <row r="19" spans="1:9" ht="15">
      <c r="A19" s="273"/>
      <c r="B19" s="274"/>
      <c r="C19" s="73"/>
      <c r="D19" s="73"/>
      <c r="E19" s="73"/>
      <c r="F19" s="73"/>
      <c r="G19" s="73"/>
      <c r="H19" s="4"/>
      <c r="I19" s="4"/>
    </row>
    <row r="20" spans="1:9" ht="15">
      <c r="A20" s="273"/>
      <c r="B20" s="274"/>
      <c r="C20" s="73"/>
      <c r="D20" s="73"/>
      <c r="E20" s="73"/>
      <c r="F20" s="73"/>
      <c r="G20" s="73"/>
      <c r="H20" s="4"/>
      <c r="I20" s="4"/>
    </row>
    <row r="21" spans="1:9" ht="15">
      <c r="A21" s="273"/>
      <c r="B21" s="274"/>
      <c r="C21" s="73"/>
      <c r="D21" s="73"/>
      <c r="E21" s="73"/>
      <c r="F21" s="73"/>
      <c r="G21" s="73"/>
      <c r="H21" s="4"/>
      <c r="I21" s="4"/>
    </row>
    <row r="22" spans="1:9" ht="15">
      <c r="A22" s="273"/>
      <c r="B22" s="274"/>
      <c r="C22" s="73"/>
      <c r="D22" s="73"/>
      <c r="E22" s="73"/>
      <c r="F22" s="73"/>
      <c r="G22" s="73"/>
      <c r="H22" s="4"/>
      <c r="I22" s="4"/>
    </row>
    <row r="23" spans="1:9" ht="15">
      <c r="A23" s="273"/>
      <c r="B23" s="274"/>
      <c r="C23" s="73"/>
      <c r="D23" s="73"/>
      <c r="E23" s="73"/>
      <c r="F23" s="73"/>
      <c r="G23" s="73"/>
      <c r="H23" s="4"/>
      <c r="I23" s="4"/>
    </row>
    <row r="24" spans="1:9" ht="15">
      <c r="A24" s="273"/>
      <c r="B24" s="274"/>
      <c r="C24" s="73"/>
      <c r="D24" s="73"/>
      <c r="E24" s="73"/>
      <c r="F24" s="73"/>
      <c r="G24" s="73"/>
      <c r="H24" s="4"/>
      <c r="I24" s="4"/>
    </row>
    <row r="25" spans="1:9" ht="15">
      <c r="A25" s="273"/>
      <c r="B25" s="274"/>
      <c r="C25" s="73"/>
      <c r="D25" s="73"/>
      <c r="E25" s="73"/>
      <c r="F25" s="73"/>
      <c r="G25" s="73"/>
      <c r="H25" s="4"/>
      <c r="I25" s="4"/>
    </row>
    <row r="26" spans="1:9" ht="15">
      <c r="A26" s="273"/>
      <c r="B26" s="274"/>
      <c r="C26" s="73"/>
      <c r="D26" s="73"/>
      <c r="E26" s="73"/>
      <c r="F26" s="73"/>
      <c r="G26" s="73"/>
      <c r="H26" s="4"/>
      <c r="I26" s="4"/>
    </row>
    <row r="27" spans="1:9" ht="15">
      <c r="A27" s="273"/>
      <c r="B27" s="274"/>
      <c r="C27" s="73"/>
      <c r="D27" s="73"/>
      <c r="E27" s="73"/>
      <c r="F27" s="73"/>
      <c r="G27" s="73"/>
      <c r="H27" s="4"/>
      <c r="I27" s="4"/>
    </row>
    <row r="28" spans="1:9" ht="15">
      <c r="A28" s="273"/>
      <c r="B28" s="274"/>
      <c r="C28" s="73"/>
      <c r="D28" s="73"/>
      <c r="E28" s="73"/>
      <c r="F28" s="73"/>
      <c r="G28" s="73"/>
      <c r="H28" s="4"/>
      <c r="I28" s="4"/>
    </row>
    <row r="29" spans="1:9" ht="15">
      <c r="A29" s="273"/>
      <c r="B29" s="274"/>
      <c r="C29" s="73"/>
      <c r="D29" s="73"/>
      <c r="E29" s="73"/>
      <c r="F29" s="73"/>
      <c r="G29" s="73"/>
      <c r="H29" s="4"/>
      <c r="I29" s="4"/>
    </row>
    <row r="30" spans="1:9" ht="15">
      <c r="A30" s="273"/>
      <c r="B30" s="274"/>
      <c r="C30" s="73"/>
      <c r="D30" s="73"/>
      <c r="E30" s="73"/>
      <c r="F30" s="73"/>
      <c r="G30" s="73"/>
      <c r="H30" s="4"/>
      <c r="I30" s="4"/>
    </row>
    <row r="31" spans="1:9" ht="15">
      <c r="A31" s="273"/>
      <c r="B31" s="274"/>
      <c r="C31" s="73"/>
      <c r="D31" s="73"/>
      <c r="E31" s="73"/>
      <c r="F31" s="73"/>
      <c r="G31" s="73"/>
      <c r="H31" s="4"/>
      <c r="I31" s="4"/>
    </row>
    <row r="32" spans="1:9" ht="15">
      <c r="A32" s="273"/>
      <c r="B32" s="274"/>
      <c r="C32" s="73"/>
      <c r="D32" s="73"/>
      <c r="E32" s="73"/>
      <c r="F32" s="73"/>
      <c r="G32" s="73"/>
      <c r="H32" s="4"/>
      <c r="I32" s="4"/>
    </row>
    <row r="33" spans="1:9" ht="15">
      <c r="A33" s="273"/>
      <c r="B33" s="274"/>
      <c r="C33" s="73"/>
      <c r="D33" s="73"/>
      <c r="E33" s="73"/>
      <c r="F33" s="73"/>
      <c r="G33" s="73"/>
      <c r="H33" s="4"/>
      <c r="I33" s="4"/>
    </row>
    <row r="34" spans="1:9" ht="15">
      <c r="A34" s="273"/>
      <c r="B34" s="275"/>
      <c r="C34" s="84"/>
      <c r="D34" s="84"/>
      <c r="E34" s="84"/>
      <c r="F34" s="84"/>
      <c r="G34" s="84" t="s">
        <v>325</v>
      </c>
      <c r="H34" s="72">
        <f>SUM(H9:H33)</f>
        <v>0</v>
      </c>
      <c r="I34" s="72">
        <f>SUM(I9:I33)</f>
        <v>0</v>
      </c>
    </row>
    <row r="35" spans="1:9" ht="15">
      <c r="A35" s="35"/>
      <c r="B35" s="35"/>
      <c r="C35" s="35"/>
      <c r="D35" s="35"/>
      <c r="E35" s="35"/>
      <c r="F35" s="35"/>
      <c r="G35" s="2"/>
      <c r="H35" s="2"/>
    </row>
    <row r="36" spans="1:9" ht="15">
      <c r="A36" s="174" t="s">
        <v>442</v>
      </c>
      <c r="B36" s="35"/>
      <c r="C36" s="35"/>
      <c r="D36" s="35"/>
      <c r="E36" s="35"/>
      <c r="F36" s="35"/>
      <c r="G36" s="2"/>
      <c r="H36" s="2"/>
    </row>
    <row r="37" spans="1:9" ht="15">
      <c r="A37" s="174"/>
      <c r="B37" s="35"/>
      <c r="C37" s="35"/>
      <c r="D37" s="35"/>
      <c r="E37" s="35"/>
      <c r="F37" s="35"/>
      <c r="G37" s="2"/>
      <c r="H37" s="2"/>
    </row>
    <row r="38" spans="1:9" ht="15">
      <c r="A38" s="174"/>
      <c r="B38" s="2"/>
      <c r="C38" s="2"/>
      <c r="D38" s="2"/>
      <c r="E38" s="2"/>
      <c r="F38" s="2"/>
      <c r="G38" s="2"/>
      <c r="H38" s="2"/>
    </row>
    <row r="39" spans="1:9" ht="15">
      <c r="A39" s="174"/>
      <c r="B39" s="2"/>
      <c r="C39" s="2"/>
      <c r="D39" s="2"/>
      <c r="E39" s="2"/>
      <c r="F39" s="2"/>
      <c r="G39" s="2"/>
      <c r="H39" s="2"/>
    </row>
    <row r="40" spans="1:9">
      <c r="A40" s="22"/>
      <c r="B40" s="22"/>
      <c r="C40" s="22"/>
      <c r="D40" s="22"/>
      <c r="E40" s="22"/>
      <c r="F40" s="22"/>
      <c r="G40" s="22"/>
      <c r="H40" s="22"/>
    </row>
    <row r="41" spans="1:9" ht="15">
      <c r="A41" s="57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57"/>
      <c r="B44" s="57" t="s">
        <v>266</v>
      </c>
      <c r="C44" s="57"/>
      <c r="D44" s="57"/>
      <c r="E44" s="57"/>
      <c r="F44" s="57"/>
      <c r="G44" s="2"/>
      <c r="H44" s="12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55"/>
      <c r="B46" s="55" t="s">
        <v>139</v>
      </c>
      <c r="C46" s="55"/>
      <c r="D46" s="55"/>
      <c r="E46" s="55"/>
      <c r="F46" s="5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E9" sqref="E9"/>
    </sheetView>
  </sheetViews>
  <sheetFormatPr defaultRowHeight="12.75"/>
  <cols>
    <col min="1" max="1" width="5.42578125" style="158" customWidth="1"/>
    <col min="2" max="2" width="13.140625" style="158" customWidth="1"/>
    <col min="3" max="3" width="15.140625" style="158" customWidth="1"/>
    <col min="4" max="4" width="18" style="158" customWidth="1"/>
    <col min="5" max="5" width="20.5703125" style="158" customWidth="1"/>
    <col min="6" max="6" width="21.28515625" style="158" customWidth="1"/>
    <col min="7" max="7" width="15.140625" style="158" customWidth="1"/>
    <col min="8" max="8" width="15.5703125" style="158" customWidth="1"/>
    <col min="9" max="9" width="13.42578125" style="158" customWidth="1"/>
    <col min="10" max="10" width="0" style="158" hidden="1" customWidth="1"/>
    <col min="11" max="16384" width="9.140625" style="158"/>
  </cols>
  <sheetData>
    <row r="1" spans="1:10" ht="15">
      <c r="A1" s="62" t="s">
        <v>443</v>
      </c>
      <c r="B1" s="62"/>
      <c r="C1" s="65"/>
      <c r="D1" s="65"/>
      <c r="E1" s="65"/>
      <c r="F1" s="65"/>
      <c r="G1" s="678" t="s">
        <v>109</v>
      </c>
      <c r="H1" s="678"/>
    </row>
    <row r="2" spans="1:10" ht="15">
      <c r="A2" s="64" t="s">
        <v>140</v>
      </c>
      <c r="B2" s="62"/>
      <c r="C2" s="65"/>
      <c r="D2" s="65"/>
      <c r="E2" s="65"/>
      <c r="F2" s="65"/>
      <c r="G2" s="676" t="str">
        <f>'ფორმა N1'!K2</f>
        <v>01.01.2020-12.31.2020</v>
      </c>
      <c r="H2" s="676"/>
    </row>
    <row r="3" spans="1:10" ht="15">
      <c r="A3" s="64"/>
      <c r="B3" s="64"/>
      <c r="C3" s="64"/>
      <c r="D3" s="64"/>
      <c r="E3" s="64"/>
      <c r="F3" s="64"/>
      <c r="G3" s="220"/>
      <c r="H3" s="220"/>
    </row>
    <row r="4" spans="1:10" ht="15">
      <c r="A4" s="65" t="s">
        <v>269</v>
      </c>
      <c r="B4" s="65"/>
      <c r="C4" s="65"/>
      <c r="D4" s="65"/>
      <c r="E4" s="65"/>
      <c r="F4" s="65"/>
      <c r="G4" s="64"/>
      <c r="H4" s="64"/>
    </row>
    <row r="5" spans="1:10" ht="15">
      <c r="A5" s="336" t="str">
        <f>'ფორმა N1'!A5</f>
        <v>მპგ "ევროპული საქართველო-მოძრაობა თავისუფლებისთვის"</v>
      </c>
      <c r="B5" s="68"/>
      <c r="C5" s="68"/>
      <c r="D5" s="68"/>
      <c r="E5" s="68"/>
      <c r="F5" s="68"/>
      <c r="G5" s="69"/>
      <c r="H5" s="69"/>
    </row>
    <row r="6" spans="1:10" ht="15">
      <c r="A6" s="65"/>
      <c r="B6" s="65"/>
      <c r="C6" s="65"/>
      <c r="D6" s="65"/>
      <c r="E6" s="65"/>
      <c r="F6" s="65"/>
      <c r="G6" s="64"/>
      <c r="H6" s="64"/>
    </row>
    <row r="7" spans="1:10" ht="15">
      <c r="A7" s="219"/>
      <c r="B7" s="219"/>
      <c r="C7" s="219"/>
      <c r="D7" s="219"/>
      <c r="E7" s="219"/>
      <c r="F7" s="219"/>
      <c r="G7" s="66"/>
      <c r="H7" s="66"/>
    </row>
    <row r="8" spans="1:10" ht="30">
      <c r="A8" s="76" t="s">
        <v>64</v>
      </c>
      <c r="B8" s="76" t="s">
        <v>326</v>
      </c>
      <c r="C8" s="76" t="s">
        <v>327</v>
      </c>
      <c r="D8" s="76" t="s">
        <v>227</v>
      </c>
      <c r="E8" s="76" t="s">
        <v>335</v>
      </c>
      <c r="F8" s="76" t="s">
        <v>328</v>
      </c>
      <c r="G8" s="67" t="s">
        <v>10</v>
      </c>
      <c r="H8" s="67" t="s">
        <v>9</v>
      </c>
      <c r="J8" s="188" t="s">
        <v>334</v>
      </c>
    </row>
    <row r="9" spans="1:10" ht="15">
      <c r="A9" s="83"/>
      <c r="B9" s="83"/>
      <c r="C9" s="83"/>
      <c r="D9" s="83"/>
      <c r="E9" s="83"/>
      <c r="F9" s="83"/>
      <c r="G9" s="4"/>
      <c r="H9" s="4"/>
      <c r="J9" s="188" t="s">
        <v>0</v>
      </c>
    </row>
    <row r="10" spans="1:10" ht="15">
      <c r="A10" s="83"/>
      <c r="B10" s="83"/>
      <c r="C10" s="83"/>
      <c r="D10" s="83"/>
      <c r="E10" s="83"/>
      <c r="F10" s="83"/>
      <c r="G10" s="4"/>
      <c r="H10" s="4"/>
    </row>
    <row r="11" spans="1:10" ht="15">
      <c r="A11" s="73"/>
      <c r="B11" s="73"/>
      <c r="C11" s="73"/>
      <c r="D11" s="73"/>
      <c r="E11" s="73"/>
      <c r="F11" s="73"/>
      <c r="G11" s="4"/>
      <c r="H11" s="4"/>
    </row>
    <row r="12" spans="1:10" ht="15">
      <c r="A12" s="73"/>
      <c r="B12" s="73"/>
      <c r="C12" s="73"/>
      <c r="D12" s="73"/>
      <c r="E12" s="73"/>
      <c r="F12" s="73"/>
      <c r="G12" s="4"/>
      <c r="H12" s="4"/>
    </row>
    <row r="13" spans="1:10" ht="15">
      <c r="A13" s="73"/>
      <c r="B13" s="73"/>
      <c r="C13" s="73"/>
      <c r="D13" s="73"/>
      <c r="E13" s="73"/>
      <c r="F13" s="73"/>
      <c r="G13" s="4"/>
      <c r="H13" s="4"/>
    </row>
    <row r="14" spans="1:10" ht="15">
      <c r="A14" s="73"/>
      <c r="B14" s="73"/>
      <c r="C14" s="73"/>
      <c r="D14" s="73"/>
      <c r="E14" s="73"/>
      <c r="F14" s="73"/>
      <c r="G14" s="4"/>
      <c r="H14" s="4"/>
    </row>
    <row r="15" spans="1:10" ht="15">
      <c r="A15" s="73"/>
      <c r="B15" s="73"/>
      <c r="C15" s="73"/>
      <c r="D15" s="73"/>
      <c r="E15" s="73"/>
      <c r="F15" s="73"/>
      <c r="G15" s="4"/>
      <c r="H15" s="4"/>
    </row>
    <row r="16" spans="1:10" ht="15">
      <c r="A16" s="73"/>
      <c r="B16" s="73"/>
      <c r="C16" s="73"/>
      <c r="D16" s="73"/>
      <c r="E16" s="73"/>
      <c r="F16" s="73"/>
      <c r="G16" s="4"/>
      <c r="H16" s="4"/>
    </row>
    <row r="17" spans="1:8" ht="15">
      <c r="A17" s="73"/>
      <c r="B17" s="73"/>
      <c r="C17" s="73"/>
      <c r="D17" s="73"/>
      <c r="E17" s="73"/>
      <c r="F17" s="73"/>
      <c r="G17" s="4"/>
      <c r="H17" s="4"/>
    </row>
    <row r="18" spans="1:8" ht="15">
      <c r="A18" s="73"/>
      <c r="B18" s="73"/>
      <c r="C18" s="73"/>
      <c r="D18" s="73"/>
      <c r="E18" s="73"/>
      <c r="F18" s="73"/>
      <c r="G18" s="4"/>
      <c r="H18" s="4"/>
    </row>
    <row r="19" spans="1:8" ht="15">
      <c r="A19" s="73"/>
      <c r="B19" s="73"/>
      <c r="C19" s="73"/>
      <c r="D19" s="73"/>
      <c r="E19" s="73"/>
      <c r="F19" s="73"/>
      <c r="G19" s="4"/>
      <c r="H19" s="4"/>
    </row>
    <row r="20" spans="1:8" ht="15">
      <c r="A20" s="73"/>
      <c r="B20" s="73"/>
      <c r="C20" s="73"/>
      <c r="D20" s="73"/>
      <c r="E20" s="73"/>
      <c r="F20" s="73"/>
      <c r="G20" s="4"/>
      <c r="H20" s="4"/>
    </row>
    <row r="21" spans="1:8" ht="15">
      <c r="A21" s="73"/>
      <c r="B21" s="73"/>
      <c r="C21" s="73"/>
      <c r="D21" s="73"/>
      <c r="E21" s="73"/>
      <c r="F21" s="73"/>
      <c r="G21" s="4"/>
      <c r="H21" s="4"/>
    </row>
    <row r="22" spans="1:8" ht="15">
      <c r="A22" s="73"/>
      <c r="B22" s="73"/>
      <c r="C22" s="73"/>
      <c r="D22" s="73"/>
      <c r="E22" s="73"/>
      <c r="F22" s="73"/>
      <c r="G22" s="4"/>
      <c r="H22" s="4"/>
    </row>
    <row r="23" spans="1:8" ht="15">
      <c r="A23" s="73"/>
      <c r="B23" s="73"/>
      <c r="C23" s="73"/>
      <c r="D23" s="73"/>
      <c r="E23" s="73"/>
      <c r="F23" s="73"/>
      <c r="G23" s="4"/>
      <c r="H23" s="4"/>
    </row>
    <row r="24" spans="1:8" ht="15">
      <c r="A24" s="73"/>
      <c r="B24" s="73"/>
      <c r="C24" s="73"/>
      <c r="D24" s="73"/>
      <c r="E24" s="73"/>
      <c r="F24" s="73"/>
      <c r="G24" s="4"/>
      <c r="H24" s="4"/>
    </row>
    <row r="25" spans="1:8" ht="15">
      <c r="A25" s="73"/>
      <c r="B25" s="73"/>
      <c r="C25" s="73"/>
      <c r="D25" s="73"/>
      <c r="E25" s="73"/>
      <c r="F25" s="73"/>
      <c r="G25" s="4"/>
      <c r="H25" s="4"/>
    </row>
    <row r="26" spans="1:8" ht="15">
      <c r="A26" s="73"/>
      <c r="B26" s="73"/>
      <c r="C26" s="73"/>
      <c r="D26" s="73"/>
      <c r="E26" s="73"/>
      <c r="F26" s="73"/>
      <c r="G26" s="4"/>
      <c r="H26" s="4"/>
    </row>
    <row r="27" spans="1:8" ht="15">
      <c r="A27" s="73"/>
      <c r="B27" s="73"/>
      <c r="C27" s="73"/>
      <c r="D27" s="73"/>
      <c r="E27" s="73"/>
      <c r="F27" s="73"/>
      <c r="G27" s="4"/>
      <c r="H27" s="4"/>
    </row>
    <row r="28" spans="1:8" ht="15">
      <c r="A28" s="73"/>
      <c r="B28" s="73"/>
      <c r="C28" s="73"/>
      <c r="D28" s="73"/>
      <c r="E28" s="73"/>
      <c r="F28" s="73"/>
      <c r="G28" s="4"/>
      <c r="H28" s="4"/>
    </row>
    <row r="29" spans="1:8" ht="15">
      <c r="A29" s="73"/>
      <c r="B29" s="73"/>
      <c r="C29" s="73"/>
      <c r="D29" s="73"/>
      <c r="E29" s="73"/>
      <c r="F29" s="73"/>
      <c r="G29" s="4"/>
      <c r="H29" s="4"/>
    </row>
    <row r="30" spans="1:8" ht="15">
      <c r="A30" s="73"/>
      <c r="B30" s="73"/>
      <c r="C30" s="73"/>
      <c r="D30" s="73"/>
      <c r="E30" s="73"/>
      <c r="F30" s="73"/>
      <c r="G30" s="4"/>
      <c r="H30" s="4"/>
    </row>
    <row r="31" spans="1:8" ht="15">
      <c r="A31" s="73"/>
      <c r="B31" s="73"/>
      <c r="C31" s="73"/>
      <c r="D31" s="73"/>
      <c r="E31" s="73"/>
      <c r="F31" s="73"/>
      <c r="G31" s="4"/>
      <c r="H31" s="4"/>
    </row>
    <row r="32" spans="1:8" ht="15">
      <c r="A32" s="73"/>
      <c r="B32" s="73"/>
      <c r="C32" s="73"/>
      <c r="D32" s="73"/>
      <c r="E32" s="73"/>
      <c r="F32" s="73"/>
      <c r="G32" s="4"/>
      <c r="H32" s="4"/>
    </row>
    <row r="33" spans="1:9" ht="15">
      <c r="A33" s="73"/>
      <c r="B33" s="73"/>
      <c r="C33" s="73"/>
      <c r="D33" s="73"/>
      <c r="E33" s="73"/>
      <c r="F33" s="73"/>
      <c r="G33" s="4"/>
      <c r="H33" s="4"/>
    </row>
    <row r="34" spans="1:9" ht="15">
      <c r="A34" s="73"/>
      <c r="B34" s="84"/>
      <c r="C34" s="84"/>
      <c r="D34" s="84"/>
      <c r="E34" s="84"/>
      <c r="F34" s="84" t="s">
        <v>333</v>
      </c>
      <c r="G34" s="72">
        <f>SUM(G9:G33)</f>
        <v>0</v>
      </c>
      <c r="H34" s="72">
        <f>SUM(H9:H33)</f>
        <v>0</v>
      </c>
    </row>
    <row r="35" spans="1:9" ht="15">
      <c r="A35" s="186"/>
      <c r="B35" s="186"/>
      <c r="C35" s="186"/>
      <c r="D35" s="186"/>
      <c r="E35" s="186"/>
      <c r="F35" s="186"/>
      <c r="G35" s="186"/>
      <c r="H35" s="157"/>
      <c r="I35" s="157"/>
    </row>
    <row r="36" spans="1:9" ht="15">
      <c r="A36" s="187" t="s">
        <v>444</v>
      </c>
      <c r="B36" s="187"/>
      <c r="C36" s="186"/>
      <c r="D36" s="186"/>
      <c r="E36" s="186"/>
      <c r="F36" s="186"/>
      <c r="G36" s="186"/>
      <c r="H36" s="157"/>
      <c r="I36" s="157"/>
    </row>
    <row r="37" spans="1:9" ht="15">
      <c r="A37" s="187"/>
      <c r="B37" s="187"/>
      <c r="C37" s="186"/>
      <c r="D37" s="186"/>
      <c r="E37" s="186"/>
      <c r="F37" s="186"/>
      <c r="G37" s="186"/>
      <c r="H37" s="157"/>
      <c r="I37" s="157"/>
    </row>
    <row r="38" spans="1:9" ht="15">
      <c r="A38" s="187"/>
      <c r="B38" s="187"/>
      <c r="C38" s="157"/>
      <c r="D38" s="157"/>
      <c r="E38" s="157"/>
      <c r="F38" s="157"/>
      <c r="G38" s="157"/>
      <c r="H38" s="157"/>
      <c r="I38" s="157"/>
    </row>
    <row r="39" spans="1:9" ht="15">
      <c r="A39" s="187"/>
      <c r="B39" s="187"/>
      <c r="C39" s="157"/>
      <c r="D39" s="157"/>
      <c r="E39" s="157"/>
      <c r="F39" s="157"/>
      <c r="G39" s="157"/>
      <c r="H39" s="157"/>
      <c r="I39" s="157"/>
    </row>
    <row r="40" spans="1:9">
      <c r="A40" s="184"/>
      <c r="B40" s="184"/>
      <c r="C40" s="184"/>
      <c r="D40" s="184"/>
      <c r="E40" s="184"/>
      <c r="F40" s="184"/>
      <c r="G40" s="184"/>
      <c r="H40" s="184"/>
      <c r="I40" s="184"/>
    </row>
    <row r="41" spans="1:9" ht="15">
      <c r="A41" s="163" t="s">
        <v>107</v>
      </c>
      <c r="B41" s="163"/>
      <c r="C41" s="157"/>
      <c r="D41" s="157"/>
      <c r="E41" s="157"/>
      <c r="F41" s="157"/>
      <c r="G41" s="157"/>
      <c r="H41" s="157"/>
      <c r="I41" s="157"/>
    </row>
    <row r="42" spans="1:9" ht="15">
      <c r="A42" s="157"/>
      <c r="B42" s="157"/>
      <c r="C42" s="157"/>
      <c r="D42" s="157"/>
      <c r="E42" s="157"/>
      <c r="F42" s="157"/>
      <c r="G42" s="157"/>
      <c r="H42" s="157"/>
      <c r="I42" s="157"/>
    </row>
    <row r="43" spans="1:9" ht="15">
      <c r="A43" s="157"/>
      <c r="B43" s="157"/>
      <c r="C43" s="157"/>
      <c r="D43" s="157"/>
      <c r="E43" s="157"/>
      <c r="F43" s="157"/>
      <c r="G43" s="157"/>
      <c r="H43" s="157"/>
      <c r="I43" s="164"/>
    </row>
    <row r="44" spans="1:9" ht="15">
      <c r="A44" s="163"/>
      <c r="B44" s="163"/>
      <c r="C44" s="163" t="s">
        <v>400</v>
      </c>
      <c r="D44" s="163"/>
      <c r="E44" s="186"/>
      <c r="F44" s="163"/>
      <c r="G44" s="163"/>
      <c r="H44" s="157"/>
      <c r="I44" s="164"/>
    </row>
    <row r="45" spans="1:9" ht="15">
      <c r="A45" s="157"/>
      <c r="B45" s="157"/>
      <c r="C45" s="157" t="s">
        <v>265</v>
      </c>
      <c r="D45" s="157"/>
      <c r="E45" s="157"/>
      <c r="F45" s="157"/>
      <c r="G45" s="157"/>
      <c r="H45" s="157"/>
      <c r="I45" s="164"/>
    </row>
    <row r="46" spans="1:9">
      <c r="A46" s="165"/>
      <c r="B46" s="165"/>
      <c r="C46" s="165" t="s">
        <v>139</v>
      </c>
      <c r="D46" s="165"/>
      <c r="E46" s="165"/>
      <c r="F46" s="165"/>
      <c r="G46" s="16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69"/>
  <sheetViews>
    <sheetView view="pageBreakPreview" zoomScale="80" zoomScaleSheetLayoutView="80" workbookViewId="0">
      <selection activeCell="I386" sqref="I386"/>
    </sheetView>
  </sheetViews>
  <sheetFormatPr defaultRowHeight="12.75"/>
  <cols>
    <col min="1" max="1" width="9.28515625" style="158" customWidth="1"/>
    <col min="2" max="2" width="29.85546875" style="607" customWidth="1"/>
    <col min="3" max="3" width="34.28515625" style="158" customWidth="1"/>
    <col min="4" max="4" width="41.5703125" style="158" customWidth="1"/>
    <col min="5" max="5" width="16.85546875" style="158" customWidth="1"/>
    <col min="6" max="6" width="13.140625" style="158" customWidth="1"/>
    <col min="7" max="7" width="17" style="158" customWidth="1"/>
    <col min="8" max="8" width="13.7109375" style="158" customWidth="1"/>
    <col min="9" max="9" width="19.42578125" style="158" bestFit="1" customWidth="1"/>
    <col min="10" max="10" width="18.5703125" style="158" bestFit="1" customWidth="1"/>
    <col min="11" max="11" width="16.7109375" style="158" customWidth="1"/>
    <col min="12" max="12" width="17.7109375" style="158" customWidth="1"/>
    <col min="13" max="13" width="28.42578125" style="158" customWidth="1"/>
    <col min="14" max="16384" width="9.140625" style="158"/>
  </cols>
  <sheetData>
    <row r="2" spans="1:13" ht="15">
      <c r="A2" s="686" t="s">
        <v>445</v>
      </c>
      <c r="B2" s="686"/>
      <c r="C2" s="686"/>
      <c r="D2" s="686"/>
      <c r="E2" s="686"/>
      <c r="F2" s="263"/>
      <c r="G2" s="65"/>
      <c r="H2" s="65"/>
      <c r="I2" s="65"/>
      <c r="J2" s="65"/>
      <c r="K2" s="220"/>
      <c r="L2" s="221"/>
      <c r="M2" s="221" t="s">
        <v>109</v>
      </c>
    </row>
    <row r="3" spans="1:13" ht="15">
      <c r="A3" s="64" t="s">
        <v>140</v>
      </c>
      <c r="B3" s="602"/>
      <c r="C3" s="62"/>
      <c r="D3" s="65"/>
      <c r="E3" s="65"/>
      <c r="F3" s="65"/>
      <c r="G3" s="65"/>
      <c r="H3" s="65"/>
      <c r="I3" s="65"/>
      <c r="J3" s="65"/>
      <c r="K3" s="220"/>
      <c r="L3" s="676" t="str">
        <f>'ფორმა N1'!K2</f>
        <v>01.01.2020-12.31.2020</v>
      </c>
      <c r="M3" s="676"/>
    </row>
    <row r="4" spans="1:13" ht="15">
      <c r="A4" s="64"/>
      <c r="B4" s="602"/>
      <c r="C4" s="64"/>
      <c r="D4" s="62"/>
      <c r="E4" s="62"/>
      <c r="F4" s="62"/>
      <c r="G4" s="62"/>
      <c r="H4" s="62"/>
      <c r="I4" s="62"/>
      <c r="J4" s="62"/>
      <c r="K4" s="220"/>
      <c r="L4" s="220"/>
      <c r="M4" s="220"/>
    </row>
    <row r="5" spans="1:13" ht="15">
      <c r="A5" s="65" t="s">
        <v>269</v>
      </c>
      <c r="B5" s="98"/>
      <c r="C5" s="65"/>
      <c r="D5" s="65"/>
      <c r="E5" s="65"/>
      <c r="F5" s="65"/>
      <c r="G5" s="65"/>
      <c r="H5" s="65"/>
      <c r="I5" s="65"/>
      <c r="J5" s="65"/>
      <c r="K5" s="64"/>
      <c r="L5" s="64"/>
      <c r="M5" s="64"/>
    </row>
    <row r="6" spans="1:13" ht="15">
      <c r="A6" s="336" t="str">
        <f>'ფორმა N1'!A5</f>
        <v>მპგ "ევროპული საქართველო-მოძრაობა თავისუფლებისთვის"</v>
      </c>
      <c r="B6" s="336"/>
      <c r="C6" s="68"/>
      <c r="D6" s="68"/>
      <c r="E6" s="68"/>
      <c r="F6" s="68"/>
      <c r="G6" s="68"/>
      <c r="H6" s="68"/>
      <c r="I6" s="68"/>
      <c r="J6" s="68"/>
      <c r="K6" s="69"/>
      <c r="L6" s="69"/>
    </row>
    <row r="7" spans="1:13" ht="15">
      <c r="A7" s="65"/>
      <c r="B7" s="98"/>
      <c r="C7" s="65"/>
      <c r="D7" s="65"/>
      <c r="E7" s="65"/>
      <c r="F7" s="65"/>
      <c r="G7" s="65"/>
      <c r="H7" s="65"/>
      <c r="I7" s="65"/>
      <c r="J7" s="65"/>
      <c r="K7" s="64"/>
      <c r="L7" s="64"/>
      <c r="M7" s="64"/>
    </row>
    <row r="8" spans="1:13" ht="15">
      <c r="A8" s="219"/>
      <c r="B8" s="603"/>
      <c r="C8" s="219"/>
      <c r="D8" s="219"/>
      <c r="E8" s="219"/>
      <c r="F8" s="219"/>
      <c r="G8" s="219"/>
      <c r="H8" s="219"/>
      <c r="I8" s="219"/>
      <c r="J8" s="219"/>
      <c r="K8" s="66"/>
      <c r="L8" s="66"/>
      <c r="M8" s="66"/>
    </row>
    <row r="9" spans="1:13" ht="45">
      <c r="A9" s="76" t="s">
        <v>64</v>
      </c>
      <c r="B9" s="75" t="s">
        <v>481</v>
      </c>
      <c r="C9" s="76" t="s">
        <v>446</v>
      </c>
      <c r="D9" s="76" t="s">
        <v>447</v>
      </c>
      <c r="E9" s="76" t="s">
        <v>448</v>
      </c>
      <c r="F9" s="76" t="s">
        <v>449</v>
      </c>
      <c r="G9" s="76" t="s">
        <v>450</v>
      </c>
      <c r="H9" s="76" t="s">
        <v>451</v>
      </c>
      <c r="I9" s="76" t="s">
        <v>452</v>
      </c>
      <c r="J9" s="76" t="s">
        <v>453</v>
      </c>
      <c r="K9" s="76" t="s">
        <v>454</v>
      </c>
      <c r="L9" s="76" t="s">
        <v>455</v>
      </c>
      <c r="M9" s="76" t="s">
        <v>311</v>
      </c>
    </row>
    <row r="10" spans="1:13" s="93" customFormat="1" ht="25.5" customHeight="1">
      <c r="A10" s="83">
        <v>1</v>
      </c>
      <c r="B10" s="604" t="s">
        <v>5889</v>
      </c>
      <c r="C10" s="481" t="s">
        <v>1199</v>
      </c>
      <c r="D10" s="381" t="s">
        <v>5890</v>
      </c>
      <c r="E10" s="369" t="s">
        <v>5891</v>
      </c>
      <c r="F10" s="83" t="s">
        <v>658</v>
      </c>
      <c r="G10" s="83"/>
      <c r="H10" s="83"/>
      <c r="I10" s="83" t="s">
        <v>658</v>
      </c>
      <c r="J10" s="83"/>
      <c r="K10" s="454"/>
      <c r="L10" s="369">
        <v>3577.5</v>
      </c>
      <c r="M10" s="369" t="s">
        <v>5892</v>
      </c>
    </row>
    <row r="11" spans="1:13" s="93" customFormat="1" ht="18.75" customHeight="1">
      <c r="A11" s="83">
        <v>2</v>
      </c>
      <c r="B11" s="604" t="s">
        <v>5893</v>
      </c>
      <c r="C11" s="481" t="s">
        <v>1204</v>
      </c>
      <c r="D11" s="381" t="s">
        <v>5894</v>
      </c>
      <c r="E11" s="369" t="s">
        <v>5895</v>
      </c>
      <c r="F11" s="83" t="s">
        <v>658</v>
      </c>
      <c r="G11" s="83"/>
      <c r="H11" s="83"/>
      <c r="I11" s="83" t="s">
        <v>658</v>
      </c>
      <c r="J11" s="83"/>
      <c r="K11" s="454"/>
      <c r="L11" s="369">
        <v>19440</v>
      </c>
      <c r="M11" s="83"/>
    </row>
    <row r="12" spans="1:13" s="93" customFormat="1" ht="18.75" customHeight="1">
      <c r="A12" s="83">
        <v>3</v>
      </c>
      <c r="B12" s="604" t="s">
        <v>5896</v>
      </c>
      <c r="C12" s="481" t="s">
        <v>1204</v>
      </c>
      <c r="D12" s="381" t="s">
        <v>5897</v>
      </c>
      <c r="E12" s="369" t="s">
        <v>5898</v>
      </c>
      <c r="F12" s="83" t="s">
        <v>658</v>
      </c>
      <c r="G12" s="73"/>
      <c r="H12" s="73"/>
      <c r="I12" s="83" t="s">
        <v>658</v>
      </c>
      <c r="J12" s="73"/>
      <c r="K12" s="454"/>
      <c r="L12" s="369">
        <v>58758.74</v>
      </c>
      <c r="M12" s="73"/>
    </row>
    <row r="13" spans="1:13" s="93" customFormat="1" ht="18.75" customHeight="1">
      <c r="A13" s="83">
        <v>4</v>
      </c>
      <c r="B13" s="604" t="s">
        <v>5896</v>
      </c>
      <c r="C13" s="481" t="s">
        <v>1204</v>
      </c>
      <c r="D13" s="381" t="s">
        <v>5897</v>
      </c>
      <c r="E13" s="369" t="s">
        <v>5898</v>
      </c>
      <c r="F13" s="83" t="s">
        <v>658</v>
      </c>
      <c r="G13" s="73"/>
      <c r="H13" s="73"/>
      <c r="I13" s="83" t="s">
        <v>658</v>
      </c>
      <c r="J13" s="73"/>
      <c r="K13" s="454"/>
      <c r="L13" s="369">
        <v>34220.32</v>
      </c>
      <c r="M13" s="73"/>
    </row>
    <row r="14" spans="1:13" s="93" customFormat="1" ht="18.75" customHeight="1">
      <c r="A14" s="83">
        <v>5</v>
      </c>
      <c r="B14" s="604" t="s">
        <v>5899</v>
      </c>
      <c r="C14" s="481" t="s">
        <v>1204</v>
      </c>
      <c r="D14" s="381" t="s">
        <v>1205</v>
      </c>
      <c r="E14" s="375">
        <v>405215093</v>
      </c>
      <c r="F14" s="83" t="s">
        <v>658</v>
      </c>
      <c r="G14" s="73"/>
      <c r="H14" s="73"/>
      <c r="I14" s="83" t="s">
        <v>658</v>
      </c>
      <c r="J14" s="73"/>
      <c r="K14" s="454"/>
      <c r="L14" s="369">
        <v>34950.699999999997</v>
      </c>
      <c r="M14" s="73"/>
    </row>
    <row r="15" spans="1:13" s="93" customFormat="1" ht="18.75" customHeight="1">
      <c r="A15" s="83">
        <v>6</v>
      </c>
      <c r="B15" s="604" t="s">
        <v>5899</v>
      </c>
      <c r="C15" s="481" t="s">
        <v>1204</v>
      </c>
      <c r="D15" s="381" t="s">
        <v>1205</v>
      </c>
      <c r="E15" s="375">
        <v>405215093</v>
      </c>
      <c r="F15" s="83" t="s">
        <v>658</v>
      </c>
      <c r="G15" s="73"/>
      <c r="H15" s="73"/>
      <c r="I15" s="83" t="s">
        <v>658</v>
      </c>
      <c r="J15" s="73"/>
      <c r="K15" s="454"/>
      <c r="L15" s="369">
        <v>8068</v>
      </c>
      <c r="M15" s="73"/>
    </row>
    <row r="16" spans="1:13" s="93" customFormat="1" ht="18.75" customHeight="1">
      <c r="A16" s="83">
        <v>7</v>
      </c>
      <c r="B16" s="604" t="s">
        <v>5899</v>
      </c>
      <c r="C16" s="481" t="s">
        <v>1204</v>
      </c>
      <c r="D16" s="381" t="s">
        <v>1205</v>
      </c>
      <c r="E16" s="375">
        <v>405215093</v>
      </c>
      <c r="F16" s="83" t="s">
        <v>658</v>
      </c>
      <c r="G16" s="73"/>
      <c r="H16" s="73"/>
      <c r="I16" s="83" t="s">
        <v>658</v>
      </c>
      <c r="J16" s="73"/>
      <c r="K16" s="454"/>
      <c r="L16" s="369">
        <v>48210</v>
      </c>
      <c r="M16" s="73"/>
    </row>
    <row r="17" spans="1:13" s="93" customFormat="1" ht="18.75" customHeight="1">
      <c r="A17" s="83">
        <v>8</v>
      </c>
      <c r="B17" s="604" t="s">
        <v>5899</v>
      </c>
      <c r="C17" s="481" t="s">
        <v>1204</v>
      </c>
      <c r="D17" s="381" t="s">
        <v>1205</v>
      </c>
      <c r="E17" s="375">
        <v>405215093</v>
      </c>
      <c r="F17" s="83" t="s">
        <v>658</v>
      </c>
      <c r="G17" s="73"/>
      <c r="H17" s="73"/>
      <c r="I17" s="83" t="s">
        <v>658</v>
      </c>
      <c r="J17" s="73"/>
      <c r="K17" s="454"/>
      <c r="L17" s="369">
        <v>7000</v>
      </c>
      <c r="M17" s="73"/>
    </row>
    <row r="18" spans="1:13" s="93" customFormat="1" ht="27" customHeight="1">
      <c r="A18" s="83">
        <v>9</v>
      </c>
      <c r="B18" s="604" t="s">
        <v>5900</v>
      </c>
      <c r="C18" s="481" t="s">
        <v>1204</v>
      </c>
      <c r="D18" s="381" t="s">
        <v>5901</v>
      </c>
      <c r="E18" s="369" t="s">
        <v>5902</v>
      </c>
      <c r="F18" s="83" t="s">
        <v>658</v>
      </c>
      <c r="G18" s="73"/>
      <c r="H18" s="73"/>
      <c r="I18" s="83" t="s">
        <v>658</v>
      </c>
      <c r="J18" s="73"/>
      <c r="K18" s="454"/>
      <c r="L18" s="369">
        <v>3000</v>
      </c>
      <c r="M18" s="73"/>
    </row>
    <row r="19" spans="1:13" s="93" customFormat="1" ht="18.75" customHeight="1">
      <c r="A19" s="83">
        <v>10</v>
      </c>
      <c r="B19" s="604" t="s">
        <v>5903</v>
      </c>
      <c r="C19" s="481" t="s">
        <v>5904</v>
      </c>
      <c r="D19" s="381" t="s">
        <v>5905</v>
      </c>
      <c r="E19" s="369" t="s">
        <v>5906</v>
      </c>
      <c r="F19" s="83" t="s">
        <v>658</v>
      </c>
      <c r="G19" s="73"/>
      <c r="H19" s="73"/>
      <c r="I19" s="83" t="s">
        <v>658</v>
      </c>
      <c r="J19" s="73"/>
      <c r="K19" s="454"/>
      <c r="L19" s="369">
        <v>870</v>
      </c>
      <c r="M19" s="73"/>
    </row>
    <row r="20" spans="1:13" s="93" customFormat="1" ht="18.75" customHeight="1">
      <c r="A20" s="83">
        <v>11</v>
      </c>
      <c r="B20" s="604" t="s">
        <v>5907</v>
      </c>
      <c r="C20" s="481" t="s">
        <v>655</v>
      </c>
      <c r="D20" s="381" t="s">
        <v>660</v>
      </c>
      <c r="E20" s="369" t="s">
        <v>661</v>
      </c>
      <c r="F20" s="83" t="s">
        <v>658</v>
      </c>
      <c r="G20" s="73"/>
      <c r="H20" s="73"/>
      <c r="I20" s="83" t="s">
        <v>658</v>
      </c>
      <c r="J20" s="73"/>
      <c r="K20" s="454"/>
      <c r="L20" s="369">
        <v>990</v>
      </c>
      <c r="M20" s="73"/>
    </row>
    <row r="21" spans="1:13" s="93" customFormat="1" ht="18.75" customHeight="1">
      <c r="A21" s="83">
        <v>12</v>
      </c>
      <c r="B21" s="604" t="s">
        <v>5907</v>
      </c>
      <c r="C21" s="481" t="s">
        <v>655</v>
      </c>
      <c r="D21" s="381" t="s">
        <v>656</v>
      </c>
      <c r="E21" s="369" t="s">
        <v>657</v>
      </c>
      <c r="F21" s="83" t="s">
        <v>658</v>
      </c>
      <c r="G21" s="73"/>
      <c r="H21" s="73"/>
      <c r="I21" s="83" t="s">
        <v>658</v>
      </c>
      <c r="J21" s="73"/>
      <c r="K21" s="454"/>
      <c r="L21" s="369">
        <v>590</v>
      </c>
      <c r="M21" s="73"/>
    </row>
    <row r="22" spans="1:13" s="93" customFormat="1" ht="18.75" customHeight="1">
      <c r="A22" s="83">
        <v>13</v>
      </c>
      <c r="B22" s="604"/>
      <c r="C22" s="481" t="s">
        <v>655</v>
      </c>
      <c r="D22" s="381" t="s">
        <v>5908</v>
      </c>
      <c r="E22" s="344" t="s">
        <v>668</v>
      </c>
      <c r="F22" s="83" t="s">
        <v>658</v>
      </c>
      <c r="G22" s="73"/>
      <c r="H22" s="73"/>
      <c r="I22" s="83" t="s">
        <v>658</v>
      </c>
      <c r="J22" s="73"/>
      <c r="K22" s="454"/>
      <c r="L22" s="369">
        <v>2790</v>
      </c>
      <c r="M22" s="73"/>
    </row>
    <row r="23" spans="1:13" s="93" customFormat="1" ht="18.75" customHeight="1">
      <c r="A23" s="83">
        <v>14</v>
      </c>
      <c r="B23" s="604"/>
      <c r="C23" s="481" t="s">
        <v>655</v>
      </c>
      <c r="D23" s="381" t="s">
        <v>5908</v>
      </c>
      <c r="E23" s="344" t="s">
        <v>668</v>
      </c>
      <c r="F23" s="83" t="s">
        <v>658</v>
      </c>
      <c r="G23" s="73"/>
      <c r="H23" s="73"/>
      <c r="I23" s="83" t="s">
        <v>658</v>
      </c>
      <c r="J23" s="73"/>
      <c r="K23" s="454"/>
      <c r="L23" s="369">
        <v>77.5</v>
      </c>
      <c r="M23" s="73"/>
    </row>
    <row r="24" spans="1:13" s="93" customFormat="1" ht="18.75" customHeight="1">
      <c r="A24" s="83">
        <v>15</v>
      </c>
      <c r="B24" s="604"/>
      <c r="C24" s="481" t="s">
        <v>655</v>
      </c>
      <c r="D24" s="381" t="s">
        <v>5908</v>
      </c>
      <c r="E24" s="344" t="s">
        <v>668</v>
      </c>
      <c r="F24" s="83" t="s">
        <v>658</v>
      </c>
      <c r="G24" s="73"/>
      <c r="H24" s="73"/>
      <c r="I24" s="83" t="s">
        <v>658</v>
      </c>
      <c r="J24" s="73"/>
      <c r="K24" s="454"/>
      <c r="L24" s="369">
        <v>77.5</v>
      </c>
      <c r="M24" s="73"/>
    </row>
    <row r="25" spans="1:13" s="93" customFormat="1" ht="18.75" customHeight="1">
      <c r="A25" s="83">
        <v>16</v>
      </c>
      <c r="B25" s="604"/>
      <c r="C25" s="481" t="s">
        <v>655</v>
      </c>
      <c r="D25" s="381" t="s">
        <v>5908</v>
      </c>
      <c r="E25" s="344" t="s">
        <v>668</v>
      </c>
      <c r="F25" s="83" t="s">
        <v>658</v>
      </c>
      <c r="G25" s="73"/>
      <c r="H25" s="73"/>
      <c r="I25" s="83" t="s">
        <v>658</v>
      </c>
      <c r="J25" s="73"/>
      <c r="K25" s="454"/>
      <c r="L25" s="369">
        <v>77.5</v>
      </c>
      <c r="M25" s="73"/>
    </row>
    <row r="26" spans="1:13" s="93" customFormat="1" ht="18.75" customHeight="1">
      <c r="A26" s="83">
        <v>17</v>
      </c>
      <c r="B26" s="604"/>
      <c r="C26" s="481" t="s">
        <v>655</v>
      </c>
      <c r="D26" s="381" t="s">
        <v>5908</v>
      </c>
      <c r="E26" s="344" t="s">
        <v>668</v>
      </c>
      <c r="F26" s="83" t="s">
        <v>658</v>
      </c>
      <c r="G26" s="73"/>
      <c r="H26" s="73"/>
      <c r="I26" s="83" t="s">
        <v>658</v>
      </c>
      <c r="J26" s="73"/>
      <c r="K26" s="454"/>
      <c r="L26" s="369">
        <v>2786.4</v>
      </c>
      <c r="M26" s="73"/>
    </row>
    <row r="27" spans="1:13" s="93" customFormat="1" ht="18.75" customHeight="1">
      <c r="A27" s="83">
        <v>18</v>
      </c>
      <c r="B27" s="604"/>
      <c r="C27" s="481" t="s">
        <v>655</v>
      </c>
      <c r="D27" s="381" t="s">
        <v>5908</v>
      </c>
      <c r="E27" s="344" t="s">
        <v>668</v>
      </c>
      <c r="F27" s="83" t="s">
        <v>658</v>
      </c>
      <c r="G27" s="73"/>
      <c r="H27" s="73"/>
      <c r="I27" s="83" t="s">
        <v>658</v>
      </c>
      <c r="J27" s="73"/>
      <c r="K27" s="454"/>
      <c r="L27" s="369">
        <v>108.36</v>
      </c>
      <c r="M27" s="73"/>
    </row>
    <row r="28" spans="1:13" s="93" customFormat="1" ht="18.75" customHeight="1">
      <c r="A28" s="83">
        <v>19</v>
      </c>
      <c r="B28" s="604"/>
      <c r="C28" s="481" t="s">
        <v>655</v>
      </c>
      <c r="D28" s="381" t="s">
        <v>5908</v>
      </c>
      <c r="E28" s="344" t="s">
        <v>668</v>
      </c>
      <c r="F28" s="83" t="s">
        <v>658</v>
      </c>
      <c r="G28" s="73"/>
      <c r="H28" s="73"/>
      <c r="I28" s="83" t="s">
        <v>658</v>
      </c>
      <c r="J28" s="73"/>
      <c r="K28" s="454"/>
      <c r="L28" s="369">
        <v>2786.4</v>
      </c>
      <c r="M28" s="73"/>
    </row>
    <row r="29" spans="1:13" s="93" customFormat="1" ht="18.75" customHeight="1">
      <c r="A29" s="83">
        <v>20</v>
      </c>
      <c r="B29" s="604"/>
      <c r="C29" s="481" t="s">
        <v>655</v>
      </c>
      <c r="D29" s="381" t="s">
        <v>5908</v>
      </c>
      <c r="E29" s="344" t="s">
        <v>668</v>
      </c>
      <c r="F29" s="83" t="s">
        <v>658</v>
      </c>
      <c r="G29" s="73"/>
      <c r="H29" s="73"/>
      <c r="I29" s="83" t="s">
        <v>658</v>
      </c>
      <c r="J29" s="73"/>
      <c r="K29" s="454"/>
      <c r="L29" s="369">
        <v>154.80000000000001</v>
      </c>
      <c r="M29" s="73"/>
    </row>
    <row r="30" spans="1:13" s="93" customFormat="1" ht="18.75" customHeight="1">
      <c r="A30" s="83">
        <v>21</v>
      </c>
      <c r="B30" s="604"/>
      <c r="C30" s="481" t="s">
        <v>655</v>
      </c>
      <c r="D30" s="381" t="s">
        <v>5908</v>
      </c>
      <c r="E30" s="344" t="s">
        <v>668</v>
      </c>
      <c r="F30" s="83" t="s">
        <v>658</v>
      </c>
      <c r="G30" s="73"/>
      <c r="H30" s="73"/>
      <c r="I30" s="83" t="s">
        <v>658</v>
      </c>
      <c r="J30" s="73"/>
      <c r="K30" s="454"/>
      <c r="L30" s="369">
        <v>108.36</v>
      </c>
      <c r="M30" s="73"/>
    </row>
    <row r="31" spans="1:13" s="93" customFormat="1" ht="18.75" customHeight="1">
      <c r="A31" s="83">
        <v>22</v>
      </c>
      <c r="B31" s="604"/>
      <c r="C31" s="481" t="s">
        <v>655</v>
      </c>
      <c r="D31" s="381" t="s">
        <v>5908</v>
      </c>
      <c r="E31" s="344" t="s">
        <v>668</v>
      </c>
      <c r="F31" s="83" t="s">
        <v>658</v>
      </c>
      <c r="G31" s="73"/>
      <c r="H31" s="73"/>
      <c r="I31" s="83" t="s">
        <v>658</v>
      </c>
      <c r="J31" s="73"/>
      <c r="K31" s="454"/>
      <c r="L31" s="369">
        <v>2788.2</v>
      </c>
      <c r="M31" s="73"/>
    </row>
    <row r="32" spans="1:13" s="93" customFormat="1" ht="18.75" customHeight="1">
      <c r="A32" s="83">
        <v>23</v>
      </c>
      <c r="B32" s="604"/>
      <c r="C32" s="481" t="s">
        <v>655</v>
      </c>
      <c r="D32" s="381" t="s">
        <v>5908</v>
      </c>
      <c r="E32" s="344" t="s">
        <v>668</v>
      </c>
      <c r="F32" s="83" t="s">
        <v>658</v>
      </c>
      <c r="G32" s="73"/>
      <c r="H32" s="73"/>
      <c r="I32" s="83" t="s">
        <v>658</v>
      </c>
      <c r="J32" s="73"/>
      <c r="K32" s="454"/>
      <c r="L32" s="369">
        <v>387.25</v>
      </c>
      <c r="M32" s="73"/>
    </row>
    <row r="33" spans="1:13" s="93" customFormat="1" ht="18.75" customHeight="1">
      <c r="A33" s="83">
        <v>24</v>
      </c>
      <c r="B33" s="604"/>
      <c r="C33" s="481" t="s">
        <v>655</v>
      </c>
      <c r="D33" s="381" t="s">
        <v>5908</v>
      </c>
      <c r="E33" s="344" t="s">
        <v>668</v>
      </c>
      <c r="F33" s="83" t="s">
        <v>658</v>
      </c>
      <c r="G33" s="73"/>
      <c r="H33" s="73"/>
      <c r="I33" s="83" t="s">
        <v>658</v>
      </c>
      <c r="J33" s="73"/>
      <c r="K33" s="454"/>
      <c r="L33" s="369">
        <v>232.35</v>
      </c>
      <c r="M33" s="73"/>
    </row>
    <row r="34" spans="1:13" s="93" customFormat="1" ht="18.75" customHeight="1">
      <c r="A34" s="83">
        <v>25</v>
      </c>
      <c r="B34" s="604"/>
      <c r="C34" s="481" t="s">
        <v>655</v>
      </c>
      <c r="D34" s="381" t="s">
        <v>5908</v>
      </c>
      <c r="E34" s="344" t="s">
        <v>668</v>
      </c>
      <c r="F34" s="83" t="s">
        <v>658</v>
      </c>
      <c r="G34" s="73"/>
      <c r="H34" s="73"/>
      <c r="I34" s="83" t="s">
        <v>658</v>
      </c>
      <c r="J34" s="73"/>
      <c r="K34" s="454"/>
      <c r="L34" s="369">
        <v>2792.7</v>
      </c>
      <c r="M34" s="73"/>
    </row>
    <row r="35" spans="1:13" s="93" customFormat="1" ht="18.75" customHeight="1">
      <c r="A35" s="83">
        <v>26</v>
      </c>
      <c r="B35" s="604"/>
      <c r="C35" s="481" t="s">
        <v>655</v>
      </c>
      <c r="D35" s="381" t="s">
        <v>5908</v>
      </c>
      <c r="E35" s="344" t="s">
        <v>668</v>
      </c>
      <c r="F35" s="83" t="s">
        <v>658</v>
      </c>
      <c r="G35" s="73"/>
      <c r="H35" s="73"/>
      <c r="I35" s="83" t="s">
        <v>658</v>
      </c>
      <c r="J35" s="73"/>
      <c r="K35" s="454"/>
      <c r="L35" s="369">
        <v>2792.7</v>
      </c>
      <c r="M35" s="73"/>
    </row>
    <row r="36" spans="1:13" s="93" customFormat="1" ht="18.75" customHeight="1">
      <c r="A36" s="83">
        <v>27</v>
      </c>
      <c r="B36" s="604"/>
      <c r="C36" s="481" t="s">
        <v>655</v>
      </c>
      <c r="D36" s="381" t="s">
        <v>5908</v>
      </c>
      <c r="E36" s="344" t="s">
        <v>668</v>
      </c>
      <c r="F36" s="83" t="s">
        <v>658</v>
      </c>
      <c r="G36" s="73"/>
      <c r="H36" s="73"/>
      <c r="I36" s="83" t="s">
        <v>658</v>
      </c>
      <c r="J36" s="73"/>
      <c r="K36" s="454"/>
      <c r="L36" s="369">
        <v>543.03</v>
      </c>
      <c r="M36" s="73"/>
    </row>
    <row r="37" spans="1:13" s="93" customFormat="1" ht="18.75" customHeight="1">
      <c r="A37" s="83">
        <v>28</v>
      </c>
      <c r="B37" s="604"/>
      <c r="C37" s="481" t="s">
        <v>655</v>
      </c>
      <c r="D37" s="381" t="s">
        <v>5908</v>
      </c>
      <c r="E37" s="344" t="s">
        <v>668</v>
      </c>
      <c r="F37" s="83" t="s">
        <v>658</v>
      </c>
      <c r="G37" s="73"/>
      <c r="H37" s="73"/>
      <c r="I37" s="83" t="s">
        <v>658</v>
      </c>
      <c r="J37" s="73"/>
      <c r="K37" s="454"/>
      <c r="L37" s="369">
        <v>2794.5</v>
      </c>
      <c r="M37" s="73"/>
    </row>
    <row r="38" spans="1:13" s="93" customFormat="1" ht="18.75" customHeight="1">
      <c r="A38" s="83">
        <v>29</v>
      </c>
      <c r="B38" s="604"/>
      <c r="C38" s="481" t="s">
        <v>655</v>
      </c>
      <c r="D38" s="381" t="s">
        <v>5908</v>
      </c>
      <c r="E38" s="344" t="s">
        <v>668</v>
      </c>
      <c r="F38" s="83" t="s">
        <v>658</v>
      </c>
      <c r="G38" s="73"/>
      <c r="H38" s="73"/>
      <c r="I38" s="83" t="s">
        <v>658</v>
      </c>
      <c r="J38" s="73"/>
      <c r="K38" s="454"/>
      <c r="L38" s="369">
        <v>776.25</v>
      </c>
      <c r="M38" s="73"/>
    </row>
    <row r="39" spans="1:13" s="93" customFormat="1" ht="18.75" customHeight="1">
      <c r="A39" s="83">
        <v>30</v>
      </c>
      <c r="B39" s="604"/>
      <c r="C39" s="481" t="s">
        <v>655</v>
      </c>
      <c r="D39" s="381" t="s">
        <v>5908</v>
      </c>
      <c r="E39" s="344" t="s">
        <v>668</v>
      </c>
      <c r="F39" s="83" t="s">
        <v>658</v>
      </c>
      <c r="G39" s="73"/>
      <c r="H39" s="73"/>
      <c r="I39" s="83" t="s">
        <v>658</v>
      </c>
      <c r="J39" s="73"/>
      <c r="K39" s="454"/>
      <c r="L39" s="369">
        <v>2794.5</v>
      </c>
      <c r="M39" s="73"/>
    </row>
    <row r="40" spans="1:13" s="93" customFormat="1" ht="18.75" customHeight="1">
      <c r="A40" s="83">
        <v>31</v>
      </c>
      <c r="B40" s="604"/>
      <c r="C40" s="481" t="s">
        <v>655</v>
      </c>
      <c r="D40" s="381" t="s">
        <v>5908</v>
      </c>
      <c r="E40" s="344" t="s">
        <v>668</v>
      </c>
      <c r="F40" s="83" t="s">
        <v>658</v>
      </c>
      <c r="G40" s="73"/>
      <c r="H40" s="73"/>
      <c r="I40" s="83" t="s">
        <v>658</v>
      </c>
      <c r="J40" s="73"/>
      <c r="K40" s="454"/>
      <c r="L40" s="369">
        <v>2794.5</v>
      </c>
      <c r="M40" s="73"/>
    </row>
    <row r="41" spans="1:13" s="93" customFormat="1" ht="18.75" customHeight="1">
      <c r="A41" s="83">
        <v>32</v>
      </c>
      <c r="B41" s="604"/>
      <c r="C41" s="481" t="s">
        <v>655</v>
      </c>
      <c r="D41" s="381" t="s">
        <v>5908</v>
      </c>
      <c r="E41" s="344" t="s">
        <v>668</v>
      </c>
      <c r="F41" s="83" t="s">
        <v>658</v>
      </c>
      <c r="G41" s="73"/>
      <c r="H41" s="73"/>
      <c r="I41" s="83" t="s">
        <v>658</v>
      </c>
      <c r="J41" s="73"/>
      <c r="K41" s="454"/>
      <c r="L41" s="369">
        <v>2794.5</v>
      </c>
      <c r="M41" s="73"/>
    </row>
    <row r="42" spans="1:13" s="93" customFormat="1" ht="18.75" customHeight="1">
      <c r="A42" s="83">
        <v>33</v>
      </c>
      <c r="B42" s="604"/>
      <c r="C42" s="481" t="s">
        <v>655</v>
      </c>
      <c r="D42" s="381" t="s">
        <v>5908</v>
      </c>
      <c r="E42" s="344" t="s">
        <v>668</v>
      </c>
      <c r="F42" s="83" t="s">
        <v>658</v>
      </c>
      <c r="G42" s="73"/>
      <c r="H42" s="73"/>
      <c r="I42" s="83" t="s">
        <v>658</v>
      </c>
      <c r="J42" s="73"/>
      <c r="K42" s="454"/>
      <c r="L42" s="369">
        <v>2799</v>
      </c>
      <c r="M42" s="73"/>
    </row>
    <row r="43" spans="1:13" s="93" customFormat="1" ht="18.75" customHeight="1">
      <c r="A43" s="83">
        <v>34</v>
      </c>
      <c r="B43" s="604"/>
      <c r="C43" s="481" t="s">
        <v>655</v>
      </c>
      <c r="D43" s="381" t="s">
        <v>5908</v>
      </c>
      <c r="E43" s="344" t="s">
        <v>668</v>
      </c>
      <c r="F43" s="83" t="s">
        <v>658</v>
      </c>
      <c r="G43" s="73"/>
      <c r="H43" s="73"/>
      <c r="I43" s="83" t="s">
        <v>658</v>
      </c>
      <c r="J43" s="73"/>
      <c r="K43" s="454"/>
      <c r="L43" s="369">
        <v>2799</v>
      </c>
      <c r="M43" s="73"/>
    </row>
    <row r="44" spans="1:13" s="93" customFormat="1" ht="18.75" customHeight="1">
      <c r="A44" s="83">
        <v>35</v>
      </c>
      <c r="B44" s="604"/>
      <c r="C44" s="481" t="s">
        <v>655</v>
      </c>
      <c r="D44" s="381" t="s">
        <v>5908</v>
      </c>
      <c r="E44" s="344" t="s">
        <v>668</v>
      </c>
      <c r="F44" s="83" t="s">
        <v>658</v>
      </c>
      <c r="G44" s="73"/>
      <c r="H44" s="73"/>
      <c r="I44" s="83" t="s">
        <v>658</v>
      </c>
      <c r="J44" s="73"/>
      <c r="K44" s="454"/>
      <c r="L44" s="369">
        <v>2807.1</v>
      </c>
      <c r="M44" s="73"/>
    </row>
    <row r="45" spans="1:13" s="93" customFormat="1" ht="18.75" customHeight="1">
      <c r="A45" s="83">
        <v>36</v>
      </c>
      <c r="B45" s="604"/>
      <c r="C45" s="481" t="s">
        <v>655</v>
      </c>
      <c r="D45" s="381" t="s">
        <v>5908</v>
      </c>
      <c r="E45" s="344" t="s">
        <v>668</v>
      </c>
      <c r="F45" s="83" t="s">
        <v>658</v>
      </c>
      <c r="G45" s="73"/>
      <c r="H45" s="73"/>
      <c r="I45" s="83" t="s">
        <v>658</v>
      </c>
      <c r="J45" s="73"/>
      <c r="K45" s="454"/>
      <c r="L45" s="369">
        <v>2807.1</v>
      </c>
      <c r="M45" s="73"/>
    </row>
    <row r="46" spans="1:13" s="93" customFormat="1" ht="18.75" customHeight="1">
      <c r="A46" s="83">
        <v>37</v>
      </c>
      <c r="B46" s="604"/>
      <c r="C46" s="481" t="s">
        <v>655</v>
      </c>
      <c r="D46" s="381" t="s">
        <v>5908</v>
      </c>
      <c r="E46" s="344" t="s">
        <v>668</v>
      </c>
      <c r="F46" s="83" t="s">
        <v>658</v>
      </c>
      <c r="G46" s="73"/>
      <c r="H46" s="73"/>
      <c r="I46" s="83" t="s">
        <v>658</v>
      </c>
      <c r="J46" s="73"/>
      <c r="K46" s="454"/>
      <c r="L46" s="369">
        <v>1247.5999999999999</v>
      </c>
      <c r="M46" s="73"/>
    </row>
    <row r="47" spans="1:13" s="93" customFormat="1" ht="18.75" customHeight="1">
      <c r="A47" s="83">
        <v>38</v>
      </c>
      <c r="B47" s="604" t="s">
        <v>5909</v>
      </c>
      <c r="C47" s="481" t="s">
        <v>655</v>
      </c>
      <c r="D47" s="381" t="s">
        <v>5910</v>
      </c>
      <c r="E47" s="369" t="s">
        <v>5911</v>
      </c>
      <c r="F47" s="83" t="s">
        <v>658</v>
      </c>
      <c r="G47" s="73"/>
      <c r="H47" s="73"/>
      <c r="I47" s="83" t="s">
        <v>658</v>
      </c>
      <c r="J47" s="73"/>
      <c r="K47" s="454"/>
      <c r="L47" s="369">
        <v>900</v>
      </c>
      <c r="M47" s="73"/>
    </row>
    <row r="48" spans="1:13" s="93" customFormat="1" ht="18.75" customHeight="1">
      <c r="A48" s="83">
        <v>39</v>
      </c>
      <c r="B48" s="604"/>
      <c r="C48" s="481" t="s">
        <v>655</v>
      </c>
      <c r="D48" s="381" t="s">
        <v>5908</v>
      </c>
      <c r="E48" s="344" t="s">
        <v>668</v>
      </c>
      <c r="F48" s="83" t="s">
        <v>658</v>
      </c>
      <c r="G48" s="73"/>
      <c r="H48" s="73"/>
      <c r="I48" s="83" t="s">
        <v>658</v>
      </c>
      <c r="J48" s="73"/>
      <c r="K48" s="454"/>
      <c r="L48" s="369">
        <v>2828.7</v>
      </c>
      <c r="M48" s="73"/>
    </row>
    <row r="49" spans="1:13" s="93" customFormat="1" ht="18.75" customHeight="1">
      <c r="A49" s="83">
        <v>40</v>
      </c>
      <c r="B49" s="604"/>
      <c r="C49" s="481" t="s">
        <v>655</v>
      </c>
      <c r="D49" s="381" t="s">
        <v>5908</v>
      </c>
      <c r="E49" s="344" t="s">
        <v>668</v>
      </c>
      <c r="F49" s="83" t="s">
        <v>658</v>
      </c>
      <c r="G49" s="73"/>
      <c r="H49" s="73"/>
      <c r="I49" s="83" t="s">
        <v>658</v>
      </c>
      <c r="J49" s="73"/>
      <c r="K49" s="454"/>
      <c r="L49" s="369">
        <v>2828.7</v>
      </c>
      <c r="M49" s="73"/>
    </row>
    <row r="50" spans="1:13" s="93" customFormat="1" ht="18.75" customHeight="1">
      <c r="A50" s="83">
        <v>41</v>
      </c>
      <c r="B50" s="604"/>
      <c r="C50" s="481" t="s">
        <v>655</v>
      </c>
      <c r="D50" s="381" t="s">
        <v>5908</v>
      </c>
      <c r="E50" s="344" t="s">
        <v>668</v>
      </c>
      <c r="F50" s="83" t="s">
        <v>658</v>
      </c>
      <c r="G50" s="73"/>
      <c r="H50" s="73"/>
      <c r="I50" s="83" t="s">
        <v>658</v>
      </c>
      <c r="J50" s="73"/>
      <c r="K50" s="454"/>
      <c r="L50" s="369">
        <v>2828.7</v>
      </c>
      <c r="M50" s="73"/>
    </row>
    <row r="51" spans="1:13" s="93" customFormat="1" ht="18.75" customHeight="1">
      <c r="A51" s="83">
        <v>42</v>
      </c>
      <c r="B51" s="604" t="s">
        <v>5912</v>
      </c>
      <c r="C51" s="481" t="s">
        <v>655</v>
      </c>
      <c r="D51" s="381" t="s">
        <v>892</v>
      </c>
      <c r="E51" s="369" t="s">
        <v>895</v>
      </c>
      <c r="F51" s="83" t="s">
        <v>658</v>
      </c>
      <c r="G51" s="73"/>
      <c r="H51" s="73"/>
      <c r="I51" s="83" t="s">
        <v>658</v>
      </c>
      <c r="J51" s="73"/>
      <c r="K51" s="454"/>
      <c r="L51" s="369">
        <v>25000</v>
      </c>
      <c r="M51" s="73"/>
    </row>
    <row r="52" spans="1:13" s="93" customFormat="1" ht="18.75" customHeight="1">
      <c r="A52" s="83">
        <v>43</v>
      </c>
      <c r="B52" s="604"/>
      <c r="C52" s="481" t="s">
        <v>655</v>
      </c>
      <c r="D52" s="381" t="s">
        <v>5908</v>
      </c>
      <c r="E52" s="344" t="s">
        <v>668</v>
      </c>
      <c r="F52" s="83" t="s">
        <v>658</v>
      </c>
      <c r="G52" s="73"/>
      <c r="H52" s="73"/>
      <c r="I52" s="83" t="s">
        <v>658</v>
      </c>
      <c r="J52" s="73"/>
      <c r="K52" s="454"/>
      <c r="L52" s="369">
        <v>2826</v>
      </c>
      <c r="M52" s="73"/>
    </row>
    <row r="53" spans="1:13" s="93" customFormat="1" ht="18.75" customHeight="1">
      <c r="A53" s="83">
        <v>44</v>
      </c>
      <c r="B53" s="604"/>
      <c r="C53" s="481" t="s">
        <v>655</v>
      </c>
      <c r="D53" s="381" t="s">
        <v>5908</v>
      </c>
      <c r="E53" s="344" t="s">
        <v>668</v>
      </c>
      <c r="F53" s="83" t="s">
        <v>658</v>
      </c>
      <c r="G53" s="73"/>
      <c r="H53" s="73"/>
      <c r="I53" s="83" t="s">
        <v>658</v>
      </c>
      <c r="J53" s="73"/>
      <c r="K53" s="454"/>
      <c r="L53" s="369">
        <v>2826</v>
      </c>
      <c r="M53" s="73"/>
    </row>
    <row r="54" spans="1:13" s="93" customFormat="1" ht="18.75" customHeight="1">
      <c r="A54" s="83">
        <v>45</v>
      </c>
      <c r="B54" s="604"/>
      <c r="C54" s="481" t="s">
        <v>655</v>
      </c>
      <c r="D54" s="381" t="s">
        <v>5908</v>
      </c>
      <c r="E54" s="344" t="s">
        <v>668</v>
      </c>
      <c r="F54" s="83" t="s">
        <v>658</v>
      </c>
      <c r="G54" s="73"/>
      <c r="H54" s="73"/>
      <c r="I54" s="83" t="s">
        <v>658</v>
      </c>
      <c r="J54" s="73"/>
      <c r="K54" s="454"/>
      <c r="L54" s="369">
        <v>2826</v>
      </c>
      <c r="M54" s="73"/>
    </row>
    <row r="55" spans="1:13" s="93" customFormat="1" ht="18.75" customHeight="1">
      <c r="A55" s="83">
        <v>46</v>
      </c>
      <c r="B55" s="604"/>
      <c r="C55" s="481" t="s">
        <v>655</v>
      </c>
      <c r="D55" s="381" t="s">
        <v>5908</v>
      </c>
      <c r="E55" s="344" t="s">
        <v>668</v>
      </c>
      <c r="F55" s="83" t="s">
        <v>658</v>
      </c>
      <c r="G55" s="73"/>
      <c r="H55" s="73"/>
      <c r="I55" s="83" t="s">
        <v>658</v>
      </c>
      <c r="J55" s="73"/>
      <c r="K55" s="454"/>
      <c r="L55" s="369">
        <v>2826</v>
      </c>
      <c r="M55" s="73"/>
    </row>
    <row r="56" spans="1:13" s="93" customFormat="1" ht="18.75" customHeight="1">
      <c r="A56" s="83">
        <v>47</v>
      </c>
      <c r="B56" s="604"/>
      <c r="C56" s="481" t="s">
        <v>655</v>
      </c>
      <c r="D56" s="381" t="s">
        <v>5908</v>
      </c>
      <c r="E56" s="344" t="s">
        <v>668</v>
      </c>
      <c r="F56" s="83" t="s">
        <v>658</v>
      </c>
      <c r="G56" s="73"/>
      <c r="H56" s="73"/>
      <c r="I56" s="83" t="s">
        <v>658</v>
      </c>
      <c r="J56" s="73"/>
      <c r="K56" s="454"/>
      <c r="L56" s="369">
        <v>2835</v>
      </c>
      <c r="M56" s="73"/>
    </row>
    <row r="57" spans="1:13" s="93" customFormat="1" ht="18.75" customHeight="1">
      <c r="A57" s="83">
        <v>48</v>
      </c>
      <c r="B57" s="604"/>
      <c r="C57" s="481" t="s">
        <v>655</v>
      </c>
      <c r="D57" s="381" t="s">
        <v>5908</v>
      </c>
      <c r="E57" s="344" t="s">
        <v>668</v>
      </c>
      <c r="F57" s="83" t="s">
        <v>658</v>
      </c>
      <c r="G57" s="73"/>
      <c r="H57" s="73"/>
      <c r="I57" s="83" t="s">
        <v>658</v>
      </c>
      <c r="J57" s="73"/>
      <c r="K57" s="454"/>
      <c r="L57" s="369">
        <v>2835</v>
      </c>
      <c r="M57" s="73"/>
    </row>
    <row r="58" spans="1:13" s="93" customFormat="1" ht="18.75" customHeight="1">
      <c r="A58" s="83">
        <v>49</v>
      </c>
      <c r="B58" s="604"/>
      <c r="C58" s="481" t="s">
        <v>655</v>
      </c>
      <c r="D58" s="381" t="s">
        <v>5908</v>
      </c>
      <c r="E58" s="344" t="s">
        <v>668</v>
      </c>
      <c r="F58" s="83" t="s">
        <v>658</v>
      </c>
      <c r="G58" s="73"/>
      <c r="H58" s="73"/>
      <c r="I58" s="83" t="s">
        <v>658</v>
      </c>
      <c r="J58" s="73"/>
      <c r="K58" s="454"/>
      <c r="L58" s="369">
        <v>1890</v>
      </c>
      <c r="M58" s="73"/>
    </row>
    <row r="59" spans="1:13" s="93" customFormat="1" ht="18.75" customHeight="1">
      <c r="A59" s="83">
        <v>50</v>
      </c>
      <c r="B59" s="604"/>
      <c r="C59" s="481" t="s">
        <v>655</v>
      </c>
      <c r="D59" s="381" t="s">
        <v>5908</v>
      </c>
      <c r="E59" s="344" t="s">
        <v>668</v>
      </c>
      <c r="F59" s="83" t="s">
        <v>658</v>
      </c>
      <c r="G59" s="73"/>
      <c r="H59" s="73"/>
      <c r="I59" s="83" t="s">
        <v>658</v>
      </c>
      <c r="J59" s="73"/>
      <c r="K59" s="454"/>
      <c r="L59" s="369">
        <v>2835</v>
      </c>
      <c r="M59" s="73"/>
    </row>
    <row r="60" spans="1:13" s="93" customFormat="1" ht="18.75" customHeight="1">
      <c r="A60" s="83">
        <v>51</v>
      </c>
      <c r="B60" s="604"/>
      <c r="C60" s="481" t="s">
        <v>655</v>
      </c>
      <c r="D60" s="381" t="s">
        <v>5908</v>
      </c>
      <c r="E60" s="344" t="s">
        <v>668</v>
      </c>
      <c r="F60" s="83" t="s">
        <v>658</v>
      </c>
      <c r="G60" s="73"/>
      <c r="H60" s="73"/>
      <c r="I60" s="83" t="s">
        <v>658</v>
      </c>
      <c r="J60" s="73"/>
      <c r="K60" s="454"/>
      <c r="L60" s="369">
        <v>2835</v>
      </c>
      <c r="M60" s="73"/>
    </row>
    <row r="61" spans="1:13" s="93" customFormat="1" ht="18.75" customHeight="1">
      <c r="A61" s="83">
        <v>52</v>
      </c>
      <c r="B61" s="604"/>
      <c r="C61" s="481" t="s">
        <v>655</v>
      </c>
      <c r="D61" s="381" t="s">
        <v>5908</v>
      </c>
      <c r="E61" s="344" t="s">
        <v>668</v>
      </c>
      <c r="F61" s="83" t="s">
        <v>658</v>
      </c>
      <c r="G61" s="73"/>
      <c r="H61" s="73"/>
      <c r="I61" s="83" t="s">
        <v>658</v>
      </c>
      <c r="J61" s="73"/>
      <c r="K61" s="454"/>
      <c r="L61" s="369">
        <v>2835</v>
      </c>
      <c r="M61" s="73"/>
    </row>
    <row r="62" spans="1:13" s="93" customFormat="1" ht="18.75" customHeight="1">
      <c r="A62" s="83">
        <v>53</v>
      </c>
      <c r="B62" s="604"/>
      <c r="C62" s="481" t="s">
        <v>655</v>
      </c>
      <c r="D62" s="381" t="s">
        <v>5908</v>
      </c>
      <c r="E62" s="344" t="s">
        <v>668</v>
      </c>
      <c r="F62" s="83" t="s">
        <v>658</v>
      </c>
      <c r="G62" s="73"/>
      <c r="H62" s="73"/>
      <c r="I62" s="83" t="s">
        <v>658</v>
      </c>
      <c r="J62" s="73"/>
      <c r="K62" s="454"/>
      <c r="L62" s="369">
        <v>2835</v>
      </c>
      <c r="M62" s="73"/>
    </row>
    <row r="63" spans="1:13" s="93" customFormat="1" ht="18.75" customHeight="1">
      <c r="A63" s="83">
        <v>54</v>
      </c>
      <c r="B63" s="604"/>
      <c r="C63" s="481" t="s">
        <v>655</v>
      </c>
      <c r="D63" s="381" t="s">
        <v>5908</v>
      </c>
      <c r="E63" s="344" t="s">
        <v>668</v>
      </c>
      <c r="F63" s="83" t="s">
        <v>658</v>
      </c>
      <c r="G63" s="73"/>
      <c r="H63" s="73"/>
      <c r="I63" s="83" t="s">
        <v>658</v>
      </c>
      <c r="J63" s="73"/>
      <c r="K63" s="454"/>
      <c r="L63" s="369">
        <v>2862</v>
      </c>
      <c r="M63" s="73"/>
    </row>
    <row r="64" spans="1:13" s="93" customFormat="1" ht="18.75" customHeight="1">
      <c r="A64" s="83">
        <v>55</v>
      </c>
      <c r="B64" s="604"/>
      <c r="C64" s="481" t="s">
        <v>655</v>
      </c>
      <c r="D64" s="381" t="s">
        <v>5908</v>
      </c>
      <c r="E64" s="344" t="s">
        <v>668</v>
      </c>
      <c r="F64" s="83" t="s">
        <v>658</v>
      </c>
      <c r="G64" s="73"/>
      <c r="H64" s="73"/>
      <c r="I64" s="83" t="s">
        <v>658</v>
      </c>
      <c r="J64" s="73"/>
      <c r="K64" s="454"/>
      <c r="L64" s="369">
        <v>2862</v>
      </c>
      <c r="M64" s="73"/>
    </row>
    <row r="65" spans="1:13" s="93" customFormat="1" ht="18.75" customHeight="1">
      <c r="A65" s="83">
        <v>56</v>
      </c>
      <c r="B65" s="604"/>
      <c r="C65" s="481" t="s">
        <v>655</v>
      </c>
      <c r="D65" s="381" t="s">
        <v>5908</v>
      </c>
      <c r="E65" s="344" t="s">
        <v>668</v>
      </c>
      <c r="F65" s="83" t="s">
        <v>658</v>
      </c>
      <c r="G65" s="73"/>
      <c r="H65" s="73"/>
      <c r="I65" s="83" t="s">
        <v>658</v>
      </c>
      <c r="J65" s="73"/>
      <c r="K65" s="454"/>
      <c r="L65" s="369">
        <v>2871</v>
      </c>
      <c r="M65" s="73"/>
    </row>
    <row r="66" spans="1:13" s="93" customFormat="1" ht="18.75" customHeight="1">
      <c r="A66" s="83">
        <v>57</v>
      </c>
      <c r="B66" s="604"/>
      <c r="C66" s="481" t="s">
        <v>655</v>
      </c>
      <c r="D66" s="381" t="s">
        <v>5908</v>
      </c>
      <c r="E66" s="344" t="s">
        <v>668</v>
      </c>
      <c r="F66" s="83" t="s">
        <v>658</v>
      </c>
      <c r="G66" s="73"/>
      <c r="H66" s="73"/>
      <c r="I66" s="83" t="s">
        <v>658</v>
      </c>
      <c r="J66" s="73"/>
      <c r="K66" s="454"/>
      <c r="L66" s="369">
        <v>2871</v>
      </c>
      <c r="M66" s="73"/>
    </row>
    <row r="67" spans="1:13" s="93" customFormat="1" ht="18.75" customHeight="1">
      <c r="A67" s="83">
        <v>58</v>
      </c>
      <c r="B67" s="604" t="s">
        <v>5896</v>
      </c>
      <c r="C67" s="481" t="s">
        <v>655</v>
      </c>
      <c r="D67" s="381" t="s">
        <v>5913</v>
      </c>
      <c r="E67" s="369" t="s">
        <v>5914</v>
      </c>
      <c r="F67" s="83" t="s">
        <v>658</v>
      </c>
      <c r="G67" s="73"/>
      <c r="H67" s="73"/>
      <c r="I67" s="83" t="s">
        <v>658</v>
      </c>
      <c r="J67" s="73"/>
      <c r="K67" s="454"/>
      <c r="L67" s="369">
        <v>1250</v>
      </c>
      <c r="M67" s="73"/>
    </row>
    <row r="68" spans="1:13" s="93" customFormat="1" ht="18.75" customHeight="1">
      <c r="A68" s="83">
        <v>59</v>
      </c>
      <c r="B68" s="604"/>
      <c r="C68" s="481" t="s">
        <v>655</v>
      </c>
      <c r="D68" s="381" t="s">
        <v>5908</v>
      </c>
      <c r="E68" s="344" t="s">
        <v>668</v>
      </c>
      <c r="F68" s="83" t="s">
        <v>658</v>
      </c>
      <c r="G68" s="73"/>
      <c r="H68" s="73"/>
      <c r="I68" s="83" t="s">
        <v>658</v>
      </c>
      <c r="J68" s="73"/>
      <c r="K68" s="454"/>
      <c r="L68" s="369">
        <v>2898</v>
      </c>
      <c r="M68" s="73"/>
    </row>
    <row r="69" spans="1:13" s="93" customFormat="1" ht="18.75" customHeight="1">
      <c r="A69" s="83">
        <v>60</v>
      </c>
      <c r="B69" s="604"/>
      <c r="C69" s="481" t="s">
        <v>655</v>
      </c>
      <c r="D69" s="381" t="s">
        <v>5908</v>
      </c>
      <c r="E69" s="344" t="s">
        <v>668</v>
      </c>
      <c r="F69" s="83" t="s">
        <v>658</v>
      </c>
      <c r="G69" s="73"/>
      <c r="H69" s="73"/>
      <c r="I69" s="83" t="s">
        <v>658</v>
      </c>
      <c r="J69" s="73"/>
      <c r="K69" s="454"/>
      <c r="L69" s="369">
        <v>2898</v>
      </c>
      <c r="M69" s="73"/>
    </row>
    <row r="70" spans="1:13" s="93" customFormat="1" ht="18.75" customHeight="1">
      <c r="A70" s="83">
        <v>61</v>
      </c>
      <c r="B70" s="604"/>
      <c r="C70" s="481" t="s">
        <v>655</v>
      </c>
      <c r="D70" s="381" t="s">
        <v>5908</v>
      </c>
      <c r="E70" s="344" t="s">
        <v>668</v>
      </c>
      <c r="F70" s="83" t="s">
        <v>658</v>
      </c>
      <c r="G70" s="73"/>
      <c r="H70" s="73"/>
      <c r="I70" s="83" t="s">
        <v>658</v>
      </c>
      <c r="J70" s="73"/>
      <c r="K70" s="454"/>
      <c r="L70" s="369">
        <v>2907</v>
      </c>
      <c r="M70" s="73"/>
    </row>
    <row r="71" spans="1:13" s="93" customFormat="1" ht="18.75" customHeight="1">
      <c r="A71" s="83">
        <v>62</v>
      </c>
      <c r="B71" s="604"/>
      <c r="C71" s="481" t="s">
        <v>655</v>
      </c>
      <c r="D71" s="381" t="s">
        <v>5908</v>
      </c>
      <c r="E71" s="344" t="s">
        <v>668</v>
      </c>
      <c r="F71" s="83" t="s">
        <v>658</v>
      </c>
      <c r="G71" s="73"/>
      <c r="H71" s="73"/>
      <c r="I71" s="83" t="s">
        <v>658</v>
      </c>
      <c r="J71" s="73"/>
      <c r="K71" s="454"/>
      <c r="L71" s="369">
        <v>2934</v>
      </c>
      <c r="M71" s="73"/>
    </row>
    <row r="72" spans="1:13" s="93" customFormat="1" ht="18.75" customHeight="1">
      <c r="A72" s="83">
        <v>63</v>
      </c>
      <c r="B72" s="604"/>
      <c r="C72" s="481" t="s">
        <v>655</v>
      </c>
      <c r="D72" s="381" t="s">
        <v>5908</v>
      </c>
      <c r="E72" s="344" t="s">
        <v>668</v>
      </c>
      <c r="F72" s="83" t="s">
        <v>658</v>
      </c>
      <c r="G72" s="73"/>
      <c r="H72" s="73"/>
      <c r="I72" s="83" t="s">
        <v>658</v>
      </c>
      <c r="J72" s="73"/>
      <c r="K72" s="454"/>
      <c r="L72" s="369">
        <v>2934</v>
      </c>
      <c r="M72" s="73"/>
    </row>
    <row r="73" spans="1:13" s="93" customFormat="1" ht="18.75" customHeight="1">
      <c r="A73" s="83">
        <v>64</v>
      </c>
      <c r="B73" s="604"/>
      <c r="C73" s="481" t="s">
        <v>655</v>
      </c>
      <c r="D73" s="381" t="s">
        <v>5908</v>
      </c>
      <c r="E73" s="344" t="s">
        <v>668</v>
      </c>
      <c r="F73" s="83" t="s">
        <v>658</v>
      </c>
      <c r="G73" s="73"/>
      <c r="H73" s="73"/>
      <c r="I73" s="83" t="s">
        <v>658</v>
      </c>
      <c r="J73" s="73"/>
      <c r="K73" s="454"/>
      <c r="L73" s="369">
        <v>2934</v>
      </c>
      <c r="M73" s="73"/>
    </row>
    <row r="74" spans="1:13" s="93" customFormat="1" ht="18.75" customHeight="1">
      <c r="A74" s="83">
        <v>65</v>
      </c>
      <c r="B74" s="604"/>
      <c r="C74" s="481" t="s">
        <v>655</v>
      </c>
      <c r="D74" s="381" t="s">
        <v>5908</v>
      </c>
      <c r="E74" s="344" t="s">
        <v>668</v>
      </c>
      <c r="F74" s="83" t="s">
        <v>658</v>
      </c>
      <c r="G74" s="73"/>
      <c r="H74" s="73"/>
      <c r="I74" s="83" t="s">
        <v>658</v>
      </c>
      <c r="J74" s="73"/>
      <c r="K74" s="454"/>
      <c r="L74" s="369">
        <v>2934</v>
      </c>
      <c r="M74" s="73"/>
    </row>
    <row r="75" spans="1:13" s="93" customFormat="1" ht="18.75" customHeight="1">
      <c r="A75" s="83">
        <v>66</v>
      </c>
      <c r="B75" s="604"/>
      <c r="C75" s="481" t="s">
        <v>655</v>
      </c>
      <c r="D75" s="381" t="s">
        <v>5908</v>
      </c>
      <c r="E75" s="344" t="s">
        <v>668</v>
      </c>
      <c r="F75" s="83" t="s">
        <v>658</v>
      </c>
      <c r="G75" s="73"/>
      <c r="H75" s="73"/>
      <c r="I75" s="83" t="s">
        <v>658</v>
      </c>
      <c r="J75" s="73"/>
      <c r="K75" s="454"/>
      <c r="L75" s="369">
        <v>2934</v>
      </c>
      <c r="M75" s="73"/>
    </row>
    <row r="76" spans="1:13" s="93" customFormat="1" ht="18.75" customHeight="1">
      <c r="A76" s="83">
        <v>67</v>
      </c>
      <c r="B76" s="604"/>
      <c r="C76" s="481" t="s">
        <v>655</v>
      </c>
      <c r="D76" s="381" t="s">
        <v>5908</v>
      </c>
      <c r="E76" s="344" t="s">
        <v>668</v>
      </c>
      <c r="F76" s="83" t="s">
        <v>658</v>
      </c>
      <c r="G76" s="73"/>
      <c r="H76" s="73"/>
      <c r="I76" s="83" t="s">
        <v>658</v>
      </c>
      <c r="J76" s="73"/>
      <c r="K76" s="454"/>
      <c r="L76" s="369">
        <v>2934</v>
      </c>
      <c r="M76" s="73"/>
    </row>
    <row r="77" spans="1:13" s="93" customFormat="1" ht="18.75" customHeight="1">
      <c r="A77" s="83">
        <v>68</v>
      </c>
      <c r="B77" s="604"/>
      <c r="C77" s="481" t="s">
        <v>655</v>
      </c>
      <c r="D77" s="381" t="s">
        <v>5908</v>
      </c>
      <c r="E77" s="344" t="s">
        <v>668</v>
      </c>
      <c r="F77" s="83" t="s">
        <v>658</v>
      </c>
      <c r="G77" s="73"/>
      <c r="H77" s="73"/>
      <c r="I77" s="83" t="s">
        <v>658</v>
      </c>
      <c r="J77" s="73"/>
      <c r="K77" s="454"/>
      <c r="L77" s="369">
        <v>3.78</v>
      </c>
      <c r="M77" s="73"/>
    </row>
    <row r="78" spans="1:13" s="93" customFormat="1" ht="18.75" customHeight="1">
      <c r="A78" s="83">
        <v>69</v>
      </c>
      <c r="B78" s="604"/>
      <c r="C78" s="481" t="s">
        <v>655</v>
      </c>
      <c r="D78" s="381" t="s">
        <v>5908</v>
      </c>
      <c r="E78" s="344" t="s">
        <v>668</v>
      </c>
      <c r="F78" s="83" t="s">
        <v>658</v>
      </c>
      <c r="G78" s="73"/>
      <c r="H78" s="73"/>
      <c r="I78" s="83" t="s">
        <v>658</v>
      </c>
      <c r="J78" s="73"/>
      <c r="K78" s="454"/>
      <c r="L78" s="369">
        <v>2934</v>
      </c>
      <c r="M78" s="73"/>
    </row>
    <row r="79" spans="1:13" s="93" customFormat="1" ht="18.75" customHeight="1">
      <c r="A79" s="83">
        <v>70</v>
      </c>
      <c r="B79" s="604" t="s">
        <v>5900</v>
      </c>
      <c r="C79" s="481" t="s">
        <v>655</v>
      </c>
      <c r="D79" s="381" t="s">
        <v>5915</v>
      </c>
      <c r="E79" s="369" t="s">
        <v>5916</v>
      </c>
      <c r="F79" s="83" t="s">
        <v>658</v>
      </c>
      <c r="G79" s="73"/>
      <c r="H79" s="73"/>
      <c r="I79" s="83" t="s">
        <v>658</v>
      </c>
      <c r="J79" s="73"/>
      <c r="K79" s="454"/>
      <c r="L79" s="369">
        <v>1000</v>
      </c>
      <c r="M79" s="73"/>
    </row>
    <row r="80" spans="1:13" s="93" customFormat="1" ht="18.75" customHeight="1">
      <c r="A80" s="83">
        <v>71</v>
      </c>
      <c r="B80" s="604" t="s">
        <v>5917</v>
      </c>
      <c r="C80" s="481" t="s">
        <v>5918</v>
      </c>
      <c r="D80" s="381" t="s">
        <v>5919</v>
      </c>
      <c r="E80" s="369" t="s">
        <v>5920</v>
      </c>
      <c r="F80" s="83" t="s">
        <v>658</v>
      </c>
      <c r="G80" s="73"/>
      <c r="H80" s="73"/>
      <c r="I80" s="83" t="s">
        <v>658</v>
      </c>
      <c r="J80" s="73"/>
      <c r="K80" s="454"/>
      <c r="L80" s="369">
        <v>12551</v>
      </c>
      <c r="M80" s="73"/>
    </row>
    <row r="81" spans="1:13" s="93" customFormat="1" ht="18.75" customHeight="1">
      <c r="A81" s="83">
        <v>72</v>
      </c>
      <c r="B81" s="604" t="s">
        <v>5899</v>
      </c>
      <c r="C81" s="481" t="s">
        <v>5918</v>
      </c>
      <c r="D81" s="381" t="s">
        <v>5921</v>
      </c>
      <c r="E81" s="369" t="s">
        <v>5922</v>
      </c>
      <c r="F81" s="83" t="s">
        <v>658</v>
      </c>
      <c r="G81" s="73"/>
      <c r="H81" s="73"/>
      <c r="I81" s="83" t="s">
        <v>658</v>
      </c>
      <c r="J81" s="73"/>
      <c r="K81" s="454"/>
      <c r="L81" s="369">
        <v>1957.82</v>
      </c>
      <c r="M81" s="73"/>
    </row>
    <row r="82" spans="1:13" s="93" customFormat="1" ht="18.75" customHeight="1">
      <c r="A82" s="83">
        <v>73</v>
      </c>
      <c r="B82" s="604" t="s">
        <v>5923</v>
      </c>
      <c r="C82" s="481" t="s">
        <v>954</v>
      </c>
      <c r="D82" s="381" t="s">
        <v>960</v>
      </c>
      <c r="E82" s="369" t="s">
        <v>961</v>
      </c>
      <c r="F82" s="83" t="s">
        <v>658</v>
      </c>
      <c r="G82" s="73"/>
      <c r="H82" s="73"/>
      <c r="I82" s="83" t="s">
        <v>658</v>
      </c>
      <c r="J82" s="73"/>
      <c r="K82" s="454"/>
      <c r="L82" s="369">
        <v>7000</v>
      </c>
      <c r="M82" s="73"/>
    </row>
    <row r="83" spans="1:13" s="93" customFormat="1" ht="18.75" customHeight="1">
      <c r="A83" s="83">
        <v>74</v>
      </c>
      <c r="B83" s="604" t="s">
        <v>5900</v>
      </c>
      <c r="C83" s="481" t="s">
        <v>954</v>
      </c>
      <c r="D83" s="381" t="s">
        <v>5915</v>
      </c>
      <c r="E83" s="369"/>
      <c r="F83" s="83" t="s">
        <v>658</v>
      </c>
      <c r="G83" s="73"/>
      <c r="H83" s="73"/>
      <c r="I83" s="83" t="s">
        <v>658</v>
      </c>
      <c r="J83" s="73"/>
      <c r="K83" s="454"/>
      <c r="L83" s="369">
        <v>1000</v>
      </c>
      <c r="M83" s="73"/>
    </row>
    <row r="84" spans="1:13" s="93" customFormat="1" ht="18.75" customHeight="1">
      <c r="A84" s="83">
        <v>75</v>
      </c>
      <c r="B84" s="604" t="s">
        <v>5903</v>
      </c>
      <c r="C84" s="481" t="s">
        <v>347</v>
      </c>
      <c r="D84" s="381" t="s">
        <v>5924</v>
      </c>
      <c r="E84" s="369" t="s">
        <v>5925</v>
      </c>
      <c r="F84" s="83" t="s">
        <v>658</v>
      </c>
      <c r="G84" s="73"/>
      <c r="H84" s="73"/>
      <c r="I84" s="83" t="s">
        <v>658</v>
      </c>
      <c r="J84" s="73"/>
      <c r="K84" s="454"/>
      <c r="L84" s="369">
        <v>275</v>
      </c>
      <c r="M84" s="369" t="s">
        <v>5926</v>
      </c>
    </row>
    <row r="85" spans="1:13" s="93" customFormat="1" ht="18.75" customHeight="1">
      <c r="A85" s="83">
        <v>76</v>
      </c>
      <c r="B85" s="604" t="s">
        <v>5903</v>
      </c>
      <c r="C85" s="481" t="s">
        <v>347</v>
      </c>
      <c r="D85" s="381" t="s">
        <v>5924</v>
      </c>
      <c r="E85" s="369" t="s">
        <v>5925</v>
      </c>
      <c r="F85" s="83" t="s">
        <v>658</v>
      </c>
      <c r="G85" s="73"/>
      <c r="H85" s="73"/>
      <c r="I85" s="83" t="s">
        <v>658</v>
      </c>
      <c r="J85" s="73"/>
      <c r="K85" s="454"/>
      <c r="L85" s="369">
        <v>300</v>
      </c>
      <c r="M85" s="369" t="s">
        <v>5926</v>
      </c>
    </row>
    <row r="86" spans="1:13" s="93" customFormat="1" ht="18.75" customHeight="1">
      <c r="A86" s="83">
        <v>77</v>
      </c>
      <c r="B86" s="605" t="s">
        <v>5927</v>
      </c>
      <c r="C86" s="481" t="s">
        <v>347</v>
      </c>
      <c r="D86" s="381" t="s">
        <v>1214</v>
      </c>
      <c r="E86" s="369" t="s">
        <v>1215</v>
      </c>
      <c r="F86" s="83" t="s">
        <v>658</v>
      </c>
      <c r="G86" s="533">
        <v>5000</v>
      </c>
      <c r="H86" s="73"/>
      <c r="I86" s="83" t="s">
        <v>658</v>
      </c>
      <c r="J86" s="73"/>
      <c r="K86" s="454"/>
      <c r="L86" s="369">
        <v>405.56</v>
      </c>
      <c r="M86" s="369" t="s">
        <v>5928</v>
      </c>
    </row>
    <row r="87" spans="1:13" s="93" customFormat="1" ht="18.75" customHeight="1">
      <c r="A87" s="83">
        <v>78</v>
      </c>
      <c r="B87" s="605" t="s">
        <v>5927</v>
      </c>
      <c r="C87" s="481" t="s">
        <v>347</v>
      </c>
      <c r="D87" s="381" t="s">
        <v>1214</v>
      </c>
      <c r="E87" s="369" t="s">
        <v>1215</v>
      </c>
      <c r="F87" s="83" t="s">
        <v>658</v>
      </c>
      <c r="G87" s="533">
        <v>40000</v>
      </c>
      <c r="H87" s="73"/>
      <c r="I87" s="83" t="s">
        <v>658</v>
      </c>
      <c r="J87" s="73"/>
      <c r="K87" s="454"/>
      <c r="L87" s="369">
        <v>3244.44</v>
      </c>
      <c r="M87" s="369" t="s">
        <v>5928</v>
      </c>
    </row>
    <row r="88" spans="1:13" s="93" customFormat="1" ht="18.75" customHeight="1">
      <c r="A88" s="83">
        <v>79</v>
      </c>
      <c r="B88" s="605" t="s">
        <v>5927</v>
      </c>
      <c r="C88" s="481" t="s">
        <v>347</v>
      </c>
      <c r="D88" s="381" t="s">
        <v>1214</v>
      </c>
      <c r="E88" s="369" t="s">
        <v>1215</v>
      </c>
      <c r="F88" s="83" t="s">
        <v>658</v>
      </c>
      <c r="G88" s="533">
        <v>10000</v>
      </c>
      <c r="H88" s="73"/>
      <c r="I88" s="83" t="s">
        <v>658</v>
      </c>
      <c r="J88" s="73"/>
      <c r="K88" s="454"/>
      <c r="L88" s="369">
        <v>133.33000000000001</v>
      </c>
      <c r="M88" s="369" t="s">
        <v>5929</v>
      </c>
    </row>
    <row r="89" spans="1:13" s="93" customFormat="1" ht="18.75" customHeight="1">
      <c r="A89" s="83">
        <v>80</v>
      </c>
      <c r="B89" s="605" t="s">
        <v>5927</v>
      </c>
      <c r="C89" s="481" t="s">
        <v>347</v>
      </c>
      <c r="D89" s="381" t="s">
        <v>1214</v>
      </c>
      <c r="E89" s="369" t="s">
        <v>1215</v>
      </c>
      <c r="F89" s="83" t="s">
        <v>658</v>
      </c>
      <c r="G89" s="533">
        <v>35000</v>
      </c>
      <c r="H89" s="73"/>
      <c r="I89" s="83" t="s">
        <v>658</v>
      </c>
      <c r="J89" s="73"/>
      <c r="K89" s="454"/>
      <c r="L89" s="369">
        <v>466.67</v>
      </c>
      <c r="M89" s="369" t="s">
        <v>5929</v>
      </c>
    </row>
    <row r="90" spans="1:13" s="93" customFormat="1" ht="18.75" customHeight="1">
      <c r="A90" s="83">
        <v>81</v>
      </c>
      <c r="B90" s="605" t="s">
        <v>5927</v>
      </c>
      <c r="C90" s="481" t="s">
        <v>347</v>
      </c>
      <c r="D90" s="381" t="s">
        <v>1214</v>
      </c>
      <c r="E90" s="369" t="s">
        <v>1215</v>
      </c>
      <c r="F90" s="83" t="s">
        <v>658</v>
      </c>
      <c r="G90" s="367">
        <v>2000</v>
      </c>
      <c r="H90" s="73"/>
      <c r="I90" s="367" t="s">
        <v>5930</v>
      </c>
      <c r="J90" s="73"/>
      <c r="K90" s="533"/>
      <c r="L90" s="533">
        <v>530</v>
      </c>
      <c r="M90" s="369"/>
    </row>
    <row r="91" spans="1:13" s="93" customFormat="1" ht="18.75" customHeight="1">
      <c r="A91" s="83">
        <v>82</v>
      </c>
      <c r="B91" s="605" t="s">
        <v>5927</v>
      </c>
      <c r="C91" s="481" t="s">
        <v>347</v>
      </c>
      <c r="D91" s="381" t="s">
        <v>1214</v>
      </c>
      <c r="E91" s="369" t="s">
        <v>1215</v>
      </c>
      <c r="F91" s="83" t="s">
        <v>658</v>
      </c>
      <c r="G91" s="367">
        <v>2000</v>
      </c>
      <c r="H91" s="73"/>
      <c r="I91" s="367" t="s">
        <v>5931</v>
      </c>
      <c r="J91" s="73"/>
      <c r="K91" s="533"/>
      <c r="L91" s="533">
        <v>500</v>
      </c>
      <c r="M91" s="369"/>
    </row>
    <row r="92" spans="1:13" s="93" customFormat="1" ht="18.75" customHeight="1">
      <c r="A92" s="83">
        <v>83</v>
      </c>
      <c r="B92" s="605" t="s">
        <v>5927</v>
      </c>
      <c r="C92" s="481" t="s">
        <v>347</v>
      </c>
      <c r="D92" s="381" t="s">
        <v>1214</v>
      </c>
      <c r="E92" s="369" t="s">
        <v>1215</v>
      </c>
      <c r="F92" s="83" t="s">
        <v>658</v>
      </c>
      <c r="G92" s="533">
        <v>18000</v>
      </c>
      <c r="H92" s="73"/>
      <c r="I92" s="369" t="s">
        <v>5932</v>
      </c>
      <c r="J92" s="73"/>
      <c r="K92" s="454"/>
      <c r="L92" s="369">
        <v>2430</v>
      </c>
      <c r="M92" s="369"/>
    </row>
    <row r="93" spans="1:13" s="93" customFormat="1" ht="18.75" customHeight="1">
      <c r="A93" s="83">
        <v>84</v>
      </c>
      <c r="B93" s="605" t="s">
        <v>5927</v>
      </c>
      <c r="C93" s="481" t="s">
        <v>347</v>
      </c>
      <c r="D93" s="381" t="s">
        <v>1214</v>
      </c>
      <c r="E93" s="369" t="s">
        <v>1215</v>
      </c>
      <c r="F93" s="83" t="s">
        <v>658</v>
      </c>
      <c r="G93" s="533">
        <v>2000</v>
      </c>
      <c r="H93" s="73"/>
      <c r="I93" s="369" t="s">
        <v>5932</v>
      </c>
      <c r="J93" s="73"/>
      <c r="K93" s="454"/>
      <c r="L93" s="369">
        <v>270</v>
      </c>
      <c r="M93" s="369"/>
    </row>
    <row r="94" spans="1:13" s="93" customFormat="1" ht="18.75" customHeight="1">
      <c r="A94" s="83">
        <v>85</v>
      </c>
      <c r="B94" s="605" t="s">
        <v>5927</v>
      </c>
      <c r="C94" s="481" t="s">
        <v>347</v>
      </c>
      <c r="D94" s="381" t="s">
        <v>1214</v>
      </c>
      <c r="E94" s="369" t="s">
        <v>1215</v>
      </c>
      <c r="F94" s="83" t="s">
        <v>658</v>
      </c>
      <c r="G94" s="533">
        <v>1000</v>
      </c>
      <c r="H94" s="533"/>
      <c r="I94" s="533" t="s">
        <v>5933</v>
      </c>
      <c r="J94" s="73"/>
      <c r="K94" s="533"/>
      <c r="L94" s="533">
        <v>450</v>
      </c>
      <c r="M94" s="369"/>
    </row>
    <row r="95" spans="1:13" s="93" customFormat="1" ht="18.75" customHeight="1">
      <c r="A95" s="83">
        <v>86</v>
      </c>
      <c r="B95" s="605" t="s">
        <v>5927</v>
      </c>
      <c r="C95" s="481" t="s">
        <v>347</v>
      </c>
      <c r="D95" s="381" t="s">
        <v>1214</v>
      </c>
      <c r="E95" s="369" t="s">
        <v>1215</v>
      </c>
      <c r="F95" s="83" t="s">
        <v>658</v>
      </c>
      <c r="G95" s="533">
        <v>200</v>
      </c>
      <c r="H95" s="533"/>
      <c r="I95" s="533" t="s">
        <v>5934</v>
      </c>
      <c r="J95" s="73"/>
      <c r="K95" s="533"/>
      <c r="L95" s="533">
        <v>290</v>
      </c>
      <c r="M95" s="369"/>
    </row>
    <row r="96" spans="1:13" s="93" customFormat="1" ht="18.75" customHeight="1">
      <c r="A96" s="83">
        <v>87</v>
      </c>
      <c r="B96" s="605" t="s">
        <v>5927</v>
      </c>
      <c r="C96" s="481" t="s">
        <v>347</v>
      </c>
      <c r="D96" s="381" t="s">
        <v>1214</v>
      </c>
      <c r="E96" s="369" t="s">
        <v>1215</v>
      </c>
      <c r="F96" s="83" t="s">
        <v>658</v>
      </c>
      <c r="G96" s="533">
        <v>2500</v>
      </c>
      <c r="H96" s="533"/>
      <c r="I96" s="533" t="s">
        <v>5935</v>
      </c>
      <c r="J96" s="73"/>
      <c r="K96" s="533"/>
      <c r="L96" s="533">
        <v>520</v>
      </c>
      <c r="M96" s="369"/>
    </row>
    <row r="97" spans="1:13" s="93" customFormat="1" ht="18.75" customHeight="1">
      <c r="A97" s="83">
        <v>88</v>
      </c>
      <c r="B97" s="605" t="s">
        <v>5927</v>
      </c>
      <c r="C97" s="481" t="s">
        <v>347</v>
      </c>
      <c r="D97" s="381" t="s">
        <v>1214</v>
      </c>
      <c r="E97" s="369" t="s">
        <v>1215</v>
      </c>
      <c r="F97" s="83" t="s">
        <v>658</v>
      </c>
      <c r="G97" s="533">
        <v>4000</v>
      </c>
      <c r="H97" s="73"/>
      <c r="I97" s="369" t="s">
        <v>5932</v>
      </c>
      <c r="J97" s="73"/>
      <c r="K97" s="454"/>
      <c r="L97" s="369">
        <v>540</v>
      </c>
      <c r="M97" s="369"/>
    </row>
    <row r="98" spans="1:13" s="93" customFormat="1" ht="18.75" customHeight="1">
      <c r="A98" s="83">
        <v>89</v>
      </c>
      <c r="B98" s="605" t="s">
        <v>5927</v>
      </c>
      <c r="C98" s="481" t="s">
        <v>347</v>
      </c>
      <c r="D98" s="381" t="s">
        <v>1214</v>
      </c>
      <c r="E98" s="369" t="s">
        <v>1215</v>
      </c>
      <c r="F98" s="83" t="s">
        <v>658</v>
      </c>
      <c r="G98" s="533">
        <v>7000</v>
      </c>
      <c r="H98" s="533"/>
      <c r="I98" s="369" t="s">
        <v>5932</v>
      </c>
      <c r="J98" s="73"/>
      <c r="K98" s="533"/>
      <c r="L98" s="533">
        <v>945</v>
      </c>
      <c r="M98" s="369"/>
    </row>
    <row r="99" spans="1:13" s="93" customFormat="1" ht="18.75" customHeight="1">
      <c r="A99" s="83">
        <v>90</v>
      </c>
      <c r="B99" s="605" t="s">
        <v>5927</v>
      </c>
      <c r="C99" s="481" t="s">
        <v>347</v>
      </c>
      <c r="D99" s="381" t="s">
        <v>1214</v>
      </c>
      <c r="E99" s="369" t="s">
        <v>1215</v>
      </c>
      <c r="F99" s="83" t="s">
        <v>658</v>
      </c>
      <c r="G99" s="533">
        <v>4700</v>
      </c>
      <c r="H99" s="533"/>
      <c r="I99" s="533" t="s">
        <v>5936</v>
      </c>
      <c r="J99" s="73"/>
      <c r="K99" s="533"/>
      <c r="L99" s="533">
        <v>630</v>
      </c>
      <c r="M99" s="369"/>
    </row>
    <row r="100" spans="1:13" s="93" customFormat="1" ht="18.75" customHeight="1">
      <c r="A100" s="83">
        <v>91</v>
      </c>
      <c r="B100" s="605" t="s">
        <v>5927</v>
      </c>
      <c r="C100" s="481" t="s">
        <v>347</v>
      </c>
      <c r="D100" s="381" t="s">
        <v>1214</v>
      </c>
      <c r="E100" s="369" t="s">
        <v>1215</v>
      </c>
      <c r="F100" s="83" t="s">
        <v>658</v>
      </c>
      <c r="G100" s="533">
        <v>14000</v>
      </c>
      <c r="H100" s="73"/>
      <c r="I100" s="369" t="s">
        <v>5932</v>
      </c>
      <c r="J100" s="73"/>
      <c r="K100" s="454"/>
      <c r="L100" s="369">
        <v>1890</v>
      </c>
      <c r="M100" s="369"/>
    </row>
    <row r="101" spans="1:13" s="93" customFormat="1" ht="18.75" customHeight="1">
      <c r="A101" s="83">
        <v>92</v>
      </c>
      <c r="B101" s="605" t="s">
        <v>5927</v>
      </c>
      <c r="C101" s="481" t="s">
        <v>347</v>
      </c>
      <c r="D101" s="381" t="s">
        <v>1214</v>
      </c>
      <c r="E101" s="369" t="s">
        <v>1215</v>
      </c>
      <c r="F101" s="83" t="s">
        <v>658</v>
      </c>
      <c r="G101" s="533">
        <v>400</v>
      </c>
      <c r="H101" s="533"/>
      <c r="I101" s="533" t="s">
        <v>5937</v>
      </c>
      <c r="J101" s="73"/>
      <c r="K101" s="533"/>
      <c r="L101" s="533">
        <v>340</v>
      </c>
      <c r="M101" s="369"/>
    </row>
    <row r="102" spans="1:13" s="93" customFormat="1" ht="18.75" customHeight="1">
      <c r="A102" s="83">
        <v>93</v>
      </c>
      <c r="B102" s="605" t="s">
        <v>5927</v>
      </c>
      <c r="C102" s="481" t="s">
        <v>347</v>
      </c>
      <c r="D102" s="381" t="s">
        <v>1214</v>
      </c>
      <c r="E102" s="369" t="s">
        <v>1215</v>
      </c>
      <c r="F102" s="83" t="s">
        <v>658</v>
      </c>
      <c r="G102" s="533">
        <v>300</v>
      </c>
      <c r="H102" s="533"/>
      <c r="I102" s="533" t="s">
        <v>5938</v>
      </c>
      <c r="J102" s="73"/>
      <c r="K102" s="533"/>
      <c r="L102" s="533">
        <v>330</v>
      </c>
      <c r="M102" s="369"/>
    </row>
    <row r="103" spans="1:13" s="93" customFormat="1" ht="18.75" customHeight="1">
      <c r="A103" s="83">
        <v>94</v>
      </c>
      <c r="B103" s="605" t="s">
        <v>5927</v>
      </c>
      <c r="C103" s="481" t="s">
        <v>347</v>
      </c>
      <c r="D103" s="381" t="s">
        <v>1214</v>
      </c>
      <c r="E103" s="369" t="s">
        <v>1215</v>
      </c>
      <c r="F103" s="83" t="s">
        <v>658</v>
      </c>
      <c r="G103" s="533">
        <v>2000</v>
      </c>
      <c r="H103" s="533"/>
      <c r="I103" s="533" t="s">
        <v>5939</v>
      </c>
      <c r="J103" s="73"/>
      <c r="K103" s="533"/>
      <c r="L103" s="533">
        <v>440</v>
      </c>
      <c r="M103" s="369"/>
    </row>
    <row r="104" spans="1:13" s="93" customFormat="1" ht="18.75" customHeight="1">
      <c r="A104" s="83">
        <v>95</v>
      </c>
      <c r="B104" s="605" t="s">
        <v>5927</v>
      </c>
      <c r="C104" s="481" t="s">
        <v>347</v>
      </c>
      <c r="D104" s="381" t="s">
        <v>1214</v>
      </c>
      <c r="E104" s="369" t="s">
        <v>1215</v>
      </c>
      <c r="F104" s="83" t="s">
        <v>658</v>
      </c>
      <c r="G104" s="533">
        <v>2500</v>
      </c>
      <c r="H104" s="533"/>
      <c r="I104" s="533" t="s">
        <v>5940</v>
      </c>
      <c r="J104" s="73"/>
      <c r="K104" s="533"/>
      <c r="L104" s="533">
        <v>450</v>
      </c>
      <c r="M104" s="369"/>
    </row>
    <row r="105" spans="1:13" s="93" customFormat="1" ht="18.75" customHeight="1">
      <c r="A105" s="83">
        <v>96</v>
      </c>
      <c r="B105" s="605" t="s">
        <v>5927</v>
      </c>
      <c r="C105" s="481" t="s">
        <v>347</v>
      </c>
      <c r="D105" s="381" t="s">
        <v>1214</v>
      </c>
      <c r="E105" s="369" t="s">
        <v>1215</v>
      </c>
      <c r="F105" s="83" t="s">
        <v>658</v>
      </c>
      <c r="G105" s="533">
        <v>2500</v>
      </c>
      <c r="H105" s="73"/>
      <c r="I105" s="369" t="s">
        <v>5932</v>
      </c>
      <c r="J105" s="73"/>
      <c r="K105" s="454"/>
      <c r="L105" s="369">
        <v>710</v>
      </c>
      <c r="M105" s="369"/>
    </row>
    <row r="106" spans="1:13" s="93" customFormat="1" ht="18.75" customHeight="1">
      <c r="A106" s="83">
        <v>97</v>
      </c>
      <c r="B106" s="605" t="s">
        <v>5927</v>
      </c>
      <c r="C106" s="481" t="s">
        <v>347</v>
      </c>
      <c r="D106" s="381" t="s">
        <v>1214</v>
      </c>
      <c r="E106" s="369" t="s">
        <v>1215</v>
      </c>
      <c r="F106" s="83" t="s">
        <v>658</v>
      </c>
      <c r="G106" s="533">
        <v>350</v>
      </c>
      <c r="H106" s="533"/>
      <c r="I106" s="533" t="s">
        <v>5941</v>
      </c>
      <c r="J106" s="73"/>
      <c r="K106" s="533"/>
      <c r="L106" s="533">
        <v>240</v>
      </c>
      <c r="M106" s="369"/>
    </row>
    <row r="107" spans="1:13" s="93" customFormat="1" ht="18.75" customHeight="1">
      <c r="A107" s="83">
        <v>98</v>
      </c>
      <c r="B107" s="605" t="s">
        <v>5927</v>
      </c>
      <c r="C107" s="481" t="s">
        <v>347</v>
      </c>
      <c r="D107" s="381" t="s">
        <v>1214</v>
      </c>
      <c r="E107" s="369" t="s">
        <v>1215</v>
      </c>
      <c r="F107" s="83" t="s">
        <v>658</v>
      </c>
      <c r="G107" s="533">
        <v>350</v>
      </c>
      <c r="H107" s="533"/>
      <c r="I107" s="533" t="s">
        <v>5941</v>
      </c>
      <c r="J107" s="73"/>
      <c r="K107" s="533"/>
      <c r="L107" s="533">
        <v>240</v>
      </c>
      <c r="M107" s="369"/>
    </row>
    <row r="108" spans="1:13" s="93" customFormat="1" ht="18.75" customHeight="1">
      <c r="A108" s="83">
        <v>99</v>
      </c>
      <c r="B108" s="605" t="s">
        <v>5927</v>
      </c>
      <c r="C108" s="481" t="s">
        <v>347</v>
      </c>
      <c r="D108" s="381" t="s">
        <v>1214</v>
      </c>
      <c r="E108" s="369" t="s">
        <v>1215</v>
      </c>
      <c r="F108" s="83" t="s">
        <v>658</v>
      </c>
      <c r="G108" s="533">
        <v>300</v>
      </c>
      <c r="H108" s="533"/>
      <c r="I108" s="533" t="s">
        <v>5942</v>
      </c>
      <c r="J108" s="73"/>
      <c r="K108" s="533"/>
      <c r="L108" s="533">
        <v>300</v>
      </c>
      <c r="M108" s="369"/>
    </row>
    <row r="109" spans="1:13" s="93" customFormat="1" ht="18.75" customHeight="1">
      <c r="A109" s="83">
        <v>100</v>
      </c>
      <c r="B109" s="605" t="s">
        <v>5927</v>
      </c>
      <c r="C109" s="481" t="s">
        <v>347</v>
      </c>
      <c r="D109" s="381" t="s">
        <v>1214</v>
      </c>
      <c r="E109" s="369" t="s">
        <v>1215</v>
      </c>
      <c r="F109" s="83" t="s">
        <v>658</v>
      </c>
      <c r="G109" s="533">
        <v>3600</v>
      </c>
      <c r="H109" s="533"/>
      <c r="I109" s="533" t="s">
        <v>5943</v>
      </c>
      <c r="J109" s="73"/>
      <c r="K109" s="533"/>
      <c r="L109" s="533">
        <v>540</v>
      </c>
      <c r="M109" s="369"/>
    </row>
    <row r="110" spans="1:13" s="93" customFormat="1" ht="18.75" customHeight="1">
      <c r="A110" s="83">
        <v>101</v>
      </c>
      <c r="B110" s="605" t="s">
        <v>5927</v>
      </c>
      <c r="C110" s="481" t="s">
        <v>347</v>
      </c>
      <c r="D110" s="381" t="s">
        <v>1214</v>
      </c>
      <c r="E110" s="369" t="s">
        <v>1215</v>
      </c>
      <c r="F110" s="83" t="s">
        <v>658</v>
      </c>
      <c r="G110" s="533">
        <v>1100</v>
      </c>
      <c r="H110" s="533"/>
      <c r="I110" s="533" t="s">
        <v>5944</v>
      </c>
      <c r="J110" s="73"/>
      <c r="K110" s="533"/>
      <c r="L110" s="533">
        <v>400</v>
      </c>
      <c r="M110" s="369"/>
    </row>
    <row r="111" spans="1:13" s="93" customFormat="1" ht="18.75" customHeight="1">
      <c r="A111" s="83">
        <v>102</v>
      </c>
      <c r="B111" s="605" t="s">
        <v>5927</v>
      </c>
      <c r="C111" s="481" t="s">
        <v>347</v>
      </c>
      <c r="D111" s="381" t="s">
        <v>1214</v>
      </c>
      <c r="E111" s="369" t="s">
        <v>1215</v>
      </c>
      <c r="F111" s="83" t="s">
        <v>658</v>
      </c>
      <c r="G111" s="533">
        <v>900</v>
      </c>
      <c r="H111" s="533"/>
      <c r="I111" s="533" t="s">
        <v>5945</v>
      </c>
      <c r="J111" s="73"/>
      <c r="K111" s="533"/>
      <c r="L111" s="533">
        <v>370</v>
      </c>
      <c r="M111" s="369"/>
    </row>
    <row r="112" spans="1:13" s="93" customFormat="1" ht="18.75" customHeight="1">
      <c r="A112" s="83">
        <v>103</v>
      </c>
      <c r="B112" s="605" t="s">
        <v>5927</v>
      </c>
      <c r="C112" s="481" t="s">
        <v>347</v>
      </c>
      <c r="D112" s="381" t="s">
        <v>1214</v>
      </c>
      <c r="E112" s="369" t="s">
        <v>1215</v>
      </c>
      <c r="F112" s="83" t="s">
        <v>658</v>
      </c>
      <c r="G112" s="533">
        <v>1000</v>
      </c>
      <c r="H112" s="73"/>
      <c r="I112" s="533" t="s">
        <v>5946</v>
      </c>
      <c r="J112" s="73"/>
      <c r="K112" s="454"/>
      <c r="L112" s="369">
        <v>450</v>
      </c>
      <c r="M112" s="369"/>
    </row>
    <row r="113" spans="1:13" s="93" customFormat="1" ht="18.75" customHeight="1">
      <c r="A113" s="83">
        <v>104</v>
      </c>
      <c r="B113" s="605" t="s">
        <v>5927</v>
      </c>
      <c r="C113" s="481" t="s">
        <v>347</v>
      </c>
      <c r="D113" s="381" t="s">
        <v>1214</v>
      </c>
      <c r="E113" s="369" t="s">
        <v>1215</v>
      </c>
      <c r="F113" s="83" t="s">
        <v>658</v>
      </c>
      <c r="G113" s="533">
        <v>1500</v>
      </c>
      <c r="H113" s="533"/>
      <c r="I113" s="533" t="s">
        <v>5947</v>
      </c>
      <c r="J113" s="73"/>
      <c r="K113" s="533"/>
      <c r="L113" s="533">
        <v>500</v>
      </c>
      <c r="M113" s="369"/>
    </row>
    <row r="114" spans="1:13" s="93" customFormat="1" ht="18.75" customHeight="1">
      <c r="A114" s="83">
        <v>105</v>
      </c>
      <c r="B114" s="605" t="s">
        <v>5927</v>
      </c>
      <c r="C114" s="481" t="s">
        <v>347</v>
      </c>
      <c r="D114" s="381" t="s">
        <v>1214</v>
      </c>
      <c r="E114" s="369" t="s">
        <v>1215</v>
      </c>
      <c r="F114" s="83" t="s">
        <v>658</v>
      </c>
      <c r="G114" s="533">
        <v>1800</v>
      </c>
      <c r="H114" s="533"/>
      <c r="I114" s="533" t="s">
        <v>5948</v>
      </c>
      <c r="J114" s="73"/>
      <c r="K114" s="533"/>
      <c r="L114" s="533">
        <v>370</v>
      </c>
      <c r="M114" s="369"/>
    </row>
    <row r="115" spans="1:13" s="93" customFormat="1" ht="18.75" customHeight="1">
      <c r="A115" s="83">
        <v>106</v>
      </c>
      <c r="B115" s="605" t="s">
        <v>5927</v>
      </c>
      <c r="C115" s="481" t="s">
        <v>347</v>
      </c>
      <c r="D115" s="381" t="s">
        <v>1214</v>
      </c>
      <c r="E115" s="369" t="s">
        <v>1215</v>
      </c>
      <c r="F115" s="83" t="s">
        <v>658</v>
      </c>
      <c r="G115" s="533">
        <v>400</v>
      </c>
      <c r="H115" s="533"/>
      <c r="I115" s="533" t="s">
        <v>5949</v>
      </c>
      <c r="J115" s="73"/>
      <c r="K115" s="533"/>
      <c r="L115" s="533">
        <v>257</v>
      </c>
      <c r="M115" s="369"/>
    </row>
    <row r="116" spans="1:13" s="93" customFormat="1" ht="18.75" customHeight="1">
      <c r="A116" s="83">
        <v>107</v>
      </c>
      <c r="B116" s="605" t="s">
        <v>5927</v>
      </c>
      <c r="C116" s="481" t="s">
        <v>347</v>
      </c>
      <c r="D116" s="381" t="s">
        <v>1214</v>
      </c>
      <c r="E116" s="369" t="s">
        <v>1215</v>
      </c>
      <c r="F116" s="83" t="s">
        <v>658</v>
      </c>
      <c r="G116" s="533">
        <v>2000</v>
      </c>
      <c r="H116" s="73"/>
      <c r="I116" s="533" t="s">
        <v>5950</v>
      </c>
      <c r="J116" s="73"/>
      <c r="K116" s="454"/>
      <c r="L116" s="369">
        <v>440</v>
      </c>
      <c r="M116" s="369"/>
    </row>
    <row r="117" spans="1:13" s="93" customFormat="1" ht="18.75" customHeight="1">
      <c r="A117" s="83">
        <v>108</v>
      </c>
      <c r="B117" s="605" t="s">
        <v>5927</v>
      </c>
      <c r="C117" s="481" t="s">
        <v>347</v>
      </c>
      <c r="D117" s="381" t="s">
        <v>1214</v>
      </c>
      <c r="E117" s="369" t="s">
        <v>1215</v>
      </c>
      <c r="F117" s="83" t="s">
        <v>658</v>
      </c>
      <c r="G117" s="533">
        <v>600</v>
      </c>
      <c r="H117" s="533"/>
      <c r="I117" s="533" t="s">
        <v>5951</v>
      </c>
      <c r="J117" s="73"/>
      <c r="K117" s="533"/>
      <c r="L117" s="533">
        <v>410</v>
      </c>
      <c r="M117" s="369"/>
    </row>
    <row r="118" spans="1:13" s="93" customFormat="1" ht="18.75" customHeight="1">
      <c r="A118" s="83">
        <v>109</v>
      </c>
      <c r="B118" s="605" t="s">
        <v>5927</v>
      </c>
      <c r="C118" s="481" t="s">
        <v>347</v>
      </c>
      <c r="D118" s="381" t="s">
        <v>1214</v>
      </c>
      <c r="E118" s="369" t="s">
        <v>1215</v>
      </c>
      <c r="F118" s="83" t="s">
        <v>658</v>
      </c>
      <c r="G118" s="533">
        <v>800</v>
      </c>
      <c r="H118" s="533"/>
      <c r="I118" s="533" t="s">
        <v>5952</v>
      </c>
      <c r="J118" s="73"/>
      <c r="K118" s="533"/>
      <c r="L118" s="533">
        <v>430</v>
      </c>
      <c r="M118" s="369"/>
    </row>
    <row r="119" spans="1:13" s="93" customFormat="1" ht="18.75" customHeight="1">
      <c r="A119" s="83">
        <v>110</v>
      </c>
      <c r="B119" s="605" t="s">
        <v>5927</v>
      </c>
      <c r="C119" s="481" t="s">
        <v>347</v>
      </c>
      <c r="D119" s="381" t="s">
        <v>1214</v>
      </c>
      <c r="E119" s="369" t="s">
        <v>1215</v>
      </c>
      <c r="F119" s="83" t="s">
        <v>658</v>
      </c>
      <c r="G119" s="533">
        <v>100</v>
      </c>
      <c r="H119" s="533"/>
      <c r="I119" s="533" t="s">
        <v>5953</v>
      </c>
      <c r="J119" s="73"/>
      <c r="K119" s="533"/>
      <c r="L119" s="533">
        <v>190</v>
      </c>
      <c r="M119" s="369"/>
    </row>
    <row r="120" spans="1:13" s="93" customFormat="1" ht="18.75" customHeight="1">
      <c r="A120" s="83">
        <v>111</v>
      </c>
      <c r="B120" s="605" t="s">
        <v>5927</v>
      </c>
      <c r="C120" s="481" t="s">
        <v>347</v>
      </c>
      <c r="D120" s="381" t="s">
        <v>1214</v>
      </c>
      <c r="E120" s="369" t="s">
        <v>1215</v>
      </c>
      <c r="F120" s="83" t="s">
        <v>658</v>
      </c>
      <c r="G120" s="533">
        <v>300</v>
      </c>
      <c r="H120" s="533"/>
      <c r="I120" s="533" t="s">
        <v>5954</v>
      </c>
      <c r="J120" s="73"/>
      <c r="K120" s="533"/>
      <c r="L120" s="533">
        <v>300</v>
      </c>
      <c r="M120" s="369"/>
    </row>
    <row r="121" spans="1:13" s="93" customFormat="1" ht="18.75" customHeight="1">
      <c r="A121" s="83">
        <v>112</v>
      </c>
      <c r="B121" s="605" t="s">
        <v>5927</v>
      </c>
      <c r="C121" s="481" t="s">
        <v>347</v>
      </c>
      <c r="D121" s="381" t="s">
        <v>1214</v>
      </c>
      <c r="E121" s="369" t="s">
        <v>1215</v>
      </c>
      <c r="F121" s="83" t="s">
        <v>658</v>
      </c>
      <c r="G121" s="533">
        <v>2000</v>
      </c>
      <c r="H121" s="533"/>
      <c r="I121" s="533" t="s">
        <v>5955</v>
      </c>
      <c r="J121" s="73"/>
      <c r="K121" s="533"/>
      <c r="L121" s="533">
        <v>440</v>
      </c>
      <c r="M121" s="369"/>
    </row>
    <row r="122" spans="1:13" s="93" customFormat="1" ht="18.75" customHeight="1">
      <c r="A122" s="83">
        <v>113</v>
      </c>
      <c r="B122" s="605" t="s">
        <v>5927</v>
      </c>
      <c r="C122" s="481" t="s">
        <v>347</v>
      </c>
      <c r="D122" s="381" t="s">
        <v>1214</v>
      </c>
      <c r="E122" s="369" t="s">
        <v>1215</v>
      </c>
      <c r="F122" s="83" t="s">
        <v>658</v>
      </c>
      <c r="G122" s="533">
        <v>3700</v>
      </c>
      <c r="H122" s="533"/>
      <c r="I122" s="533" t="s">
        <v>5956</v>
      </c>
      <c r="J122" s="73"/>
      <c r="K122" s="533"/>
      <c r="L122" s="533">
        <v>570</v>
      </c>
      <c r="M122" s="369"/>
    </row>
    <row r="123" spans="1:13" s="93" customFormat="1" ht="18.75" customHeight="1">
      <c r="A123" s="83">
        <v>114</v>
      </c>
      <c r="B123" s="605" t="s">
        <v>5927</v>
      </c>
      <c r="C123" s="481" t="s">
        <v>347</v>
      </c>
      <c r="D123" s="381" t="s">
        <v>1214</v>
      </c>
      <c r="E123" s="369" t="s">
        <v>1215</v>
      </c>
      <c r="F123" s="83" t="s">
        <v>658</v>
      </c>
      <c r="G123" s="533">
        <v>1500</v>
      </c>
      <c r="H123" s="73"/>
      <c r="I123" s="533" t="s">
        <v>5947</v>
      </c>
      <c r="J123" s="73"/>
      <c r="K123" s="454"/>
      <c r="L123" s="369">
        <v>360</v>
      </c>
      <c r="M123" s="369"/>
    </row>
    <row r="124" spans="1:13" s="93" customFormat="1" ht="18.75" customHeight="1">
      <c r="A124" s="83">
        <v>115</v>
      </c>
      <c r="B124" s="605" t="s">
        <v>5927</v>
      </c>
      <c r="C124" s="481" t="s">
        <v>347</v>
      </c>
      <c r="D124" s="381" t="s">
        <v>1214</v>
      </c>
      <c r="E124" s="369" t="s">
        <v>1215</v>
      </c>
      <c r="F124" s="83" t="s">
        <v>658</v>
      </c>
      <c r="G124" s="533">
        <v>3000</v>
      </c>
      <c r="H124" s="533"/>
      <c r="I124" s="533" t="s">
        <v>5957</v>
      </c>
      <c r="J124" s="73"/>
      <c r="K124" s="533"/>
      <c r="L124" s="533">
        <v>490</v>
      </c>
      <c r="M124" s="369"/>
    </row>
    <row r="125" spans="1:13" s="93" customFormat="1" ht="18.75" customHeight="1">
      <c r="A125" s="83">
        <v>116</v>
      </c>
      <c r="B125" s="605" t="s">
        <v>5927</v>
      </c>
      <c r="C125" s="481" t="s">
        <v>347</v>
      </c>
      <c r="D125" s="381" t="s">
        <v>1214</v>
      </c>
      <c r="E125" s="369" t="s">
        <v>1215</v>
      </c>
      <c r="F125" s="83" t="s">
        <v>658</v>
      </c>
      <c r="G125" s="533">
        <v>1200</v>
      </c>
      <c r="H125" s="533"/>
      <c r="I125" s="533" t="s">
        <v>5958</v>
      </c>
      <c r="J125" s="73"/>
      <c r="K125" s="533"/>
      <c r="L125" s="533">
        <v>355</v>
      </c>
      <c r="M125" s="369"/>
    </row>
    <row r="126" spans="1:13" s="93" customFormat="1" ht="18.75" customHeight="1">
      <c r="A126" s="83">
        <v>117</v>
      </c>
      <c r="B126" s="605" t="s">
        <v>5927</v>
      </c>
      <c r="C126" s="481" t="s">
        <v>347</v>
      </c>
      <c r="D126" s="381" t="s">
        <v>1214</v>
      </c>
      <c r="E126" s="369" t="s">
        <v>1215</v>
      </c>
      <c r="F126" s="83" t="s">
        <v>658</v>
      </c>
      <c r="G126" s="533">
        <v>2000</v>
      </c>
      <c r="H126" s="533"/>
      <c r="I126" s="533" t="s">
        <v>5959</v>
      </c>
      <c r="J126" s="73"/>
      <c r="K126" s="533"/>
      <c r="L126" s="533">
        <v>270</v>
      </c>
      <c r="M126" s="369"/>
    </row>
    <row r="127" spans="1:13" s="93" customFormat="1" ht="18.75" customHeight="1">
      <c r="A127" s="83">
        <v>118</v>
      </c>
      <c r="B127" s="605" t="s">
        <v>5927</v>
      </c>
      <c r="C127" s="481" t="s">
        <v>347</v>
      </c>
      <c r="D127" s="381" t="s">
        <v>1214</v>
      </c>
      <c r="E127" s="369" t="s">
        <v>1215</v>
      </c>
      <c r="F127" s="83" t="s">
        <v>658</v>
      </c>
      <c r="G127" s="533">
        <v>2000</v>
      </c>
      <c r="H127" s="533"/>
      <c r="I127" s="533" t="s">
        <v>5960</v>
      </c>
      <c r="J127" s="73"/>
      <c r="K127" s="533"/>
      <c r="L127" s="533">
        <v>270</v>
      </c>
      <c r="M127" s="369"/>
    </row>
    <row r="128" spans="1:13" s="93" customFormat="1" ht="18.75" customHeight="1">
      <c r="A128" s="83">
        <v>119</v>
      </c>
      <c r="B128" s="605" t="s">
        <v>5927</v>
      </c>
      <c r="C128" s="481" t="s">
        <v>347</v>
      </c>
      <c r="D128" s="381" t="s">
        <v>1214</v>
      </c>
      <c r="E128" s="369" t="s">
        <v>1215</v>
      </c>
      <c r="F128" s="83" t="s">
        <v>658</v>
      </c>
      <c r="G128" s="533">
        <v>2000</v>
      </c>
      <c r="H128" s="533"/>
      <c r="I128" s="533" t="s">
        <v>5961</v>
      </c>
      <c r="J128" s="73"/>
      <c r="K128" s="533"/>
      <c r="L128" s="533">
        <v>270</v>
      </c>
      <c r="M128" s="369"/>
    </row>
    <row r="129" spans="1:13" s="93" customFormat="1" ht="18.75" customHeight="1">
      <c r="A129" s="83">
        <v>120</v>
      </c>
      <c r="B129" s="605" t="s">
        <v>5927</v>
      </c>
      <c r="C129" s="481" t="s">
        <v>347</v>
      </c>
      <c r="D129" s="381" t="s">
        <v>1214</v>
      </c>
      <c r="E129" s="369" t="s">
        <v>1215</v>
      </c>
      <c r="F129" s="83" t="s">
        <v>658</v>
      </c>
      <c r="G129" s="533">
        <v>1500</v>
      </c>
      <c r="H129" s="533"/>
      <c r="I129" s="533" t="s">
        <v>5962</v>
      </c>
      <c r="J129" s="73"/>
      <c r="K129" s="533"/>
      <c r="L129" s="533">
        <v>250</v>
      </c>
      <c r="M129" s="369"/>
    </row>
    <row r="130" spans="1:13" s="93" customFormat="1" ht="18.75" customHeight="1">
      <c r="A130" s="83">
        <v>121</v>
      </c>
      <c r="B130" s="605" t="s">
        <v>5927</v>
      </c>
      <c r="C130" s="481" t="s">
        <v>347</v>
      </c>
      <c r="D130" s="381" t="s">
        <v>1214</v>
      </c>
      <c r="E130" s="369" t="s">
        <v>1215</v>
      </c>
      <c r="F130" s="83" t="s">
        <v>658</v>
      </c>
      <c r="G130" s="533">
        <v>800</v>
      </c>
      <c r="H130" s="533"/>
      <c r="I130" s="533" t="s">
        <v>5963</v>
      </c>
      <c r="J130" s="73"/>
      <c r="K130" s="533"/>
      <c r="L130" s="533">
        <v>190</v>
      </c>
      <c r="M130" s="369"/>
    </row>
    <row r="131" spans="1:13" s="93" customFormat="1" ht="18.75" customHeight="1">
      <c r="A131" s="83">
        <v>122</v>
      </c>
      <c r="B131" s="605" t="s">
        <v>5927</v>
      </c>
      <c r="C131" s="481" t="s">
        <v>347</v>
      </c>
      <c r="D131" s="381" t="s">
        <v>1214</v>
      </c>
      <c r="E131" s="369" t="s">
        <v>1215</v>
      </c>
      <c r="F131" s="83" t="s">
        <v>658</v>
      </c>
      <c r="G131" s="533">
        <v>800</v>
      </c>
      <c r="H131" s="533"/>
      <c r="I131" s="533" t="s">
        <v>5964</v>
      </c>
      <c r="J131" s="73"/>
      <c r="K131" s="533"/>
      <c r="L131" s="533">
        <v>190</v>
      </c>
      <c r="M131" s="369"/>
    </row>
    <row r="132" spans="1:13" s="93" customFormat="1" ht="18.75" customHeight="1">
      <c r="A132" s="83">
        <v>123</v>
      </c>
      <c r="B132" s="605" t="s">
        <v>5927</v>
      </c>
      <c r="C132" s="481" t="s">
        <v>347</v>
      </c>
      <c r="D132" s="381" t="s">
        <v>1214</v>
      </c>
      <c r="E132" s="369" t="s">
        <v>1215</v>
      </c>
      <c r="F132" s="83" t="s">
        <v>658</v>
      </c>
      <c r="G132" s="533">
        <v>2500</v>
      </c>
      <c r="H132" s="73"/>
      <c r="I132" s="533" t="s">
        <v>5965</v>
      </c>
      <c r="J132" s="73"/>
      <c r="K132" s="454"/>
      <c r="L132" s="369">
        <v>520</v>
      </c>
      <c r="M132" s="369"/>
    </row>
    <row r="133" spans="1:13" s="93" customFormat="1" ht="18.75" customHeight="1">
      <c r="A133" s="83">
        <v>124</v>
      </c>
      <c r="B133" s="605" t="s">
        <v>5927</v>
      </c>
      <c r="C133" s="481" t="s">
        <v>347</v>
      </c>
      <c r="D133" s="381" t="s">
        <v>1214</v>
      </c>
      <c r="E133" s="369" t="s">
        <v>1215</v>
      </c>
      <c r="F133" s="83" t="s">
        <v>658</v>
      </c>
      <c r="G133" s="533">
        <v>1500</v>
      </c>
      <c r="H133" s="533"/>
      <c r="I133" s="533" t="s">
        <v>5966</v>
      </c>
      <c r="J133" s="73"/>
      <c r="K133" s="533"/>
      <c r="L133" s="533">
        <v>290</v>
      </c>
      <c r="M133" s="369"/>
    </row>
    <row r="134" spans="1:13" s="93" customFormat="1" ht="18.75" customHeight="1">
      <c r="A134" s="83">
        <v>125</v>
      </c>
      <c r="B134" s="605" t="s">
        <v>5927</v>
      </c>
      <c r="C134" s="481" t="s">
        <v>347</v>
      </c>
      <c r="D134" s="381" t="s">
        <v>1214</v>
      </c>
      <c r="E134" s="369" t="s">
        <v>1215</v>
      </c>
      <c r="F134" s="83" t="s">
        <v>658</v>
      </c>
      <c r="G134" s="533">
        <v>1500</v>
      </c>
      <c r="H134" s="533"/>
      <c r="I134" s="533" t="s">
        <v>5967</v>
      </c>
      <c r="J134" s="73"/>
      <c r="K134" s="533"/>
      <c r="L134" s="533">
        <v>290</v>
      </c>
      <c r="M134" s="369"/>
    </row>
    <row r="135" spans="1:13" s="93" customFormat="1" ht="18.75" customHeight="1">
      <c r="A135" s="83">
        <v>126</v>
      </c>
      <c r="B135" s="605" t="s">
        <v>5927</v>
      </c>
      <c r="C135" s="481" t="s">
        <v>347</v>
      </c>
      <c r="D135" s="381" t="s">
        <v>1214</v>
      </c>
      <c r="E135" s="369" t="s">
        <v>1215</v>
      </c>
      <c r="F135" s="83" t="s">
        <v>658</v>
      </c>
      <c r="G135" s="533">
        <v>1500</v>
      </c>
      <c r="H135" s="533"/>
      <c r="I135" s="533" t="s">
        <v>5968</v>
      </c>
      <c r="J135" s="73"/>
      <c r="K135" s="533"/>
      <c r="L135" s="533">
        <v>290</v>
      </c>
      <c r="M135" s="369"/>
    </row>
    <row r="136" spans="1:13" s="93" customFormat="1" ht="18.75" customHeight="1">
      <c r="A136" s="83">
        <v>127</v>
      </c>
      <c r="B136" s="604" t="s">
        <v>5969</v>
      </c>
      <c r="C136" s="481" t="s">
        <v>347</v>
      </c>
      <c r="D136" s="381" t="s">
        <v>5970</v>
      </c>
      <c r="E136" s="369" t="s">
        <v>5971</v>
      </c>
      <c r="F136" s="83" t="s">
        <v>658</v>
      </c>
      <c r="G136" s="73"/>
      <c r="H136" s="73"/>
      <c r="I136" s="83" t="s">
        <v>658</v>
      </c>
      <c r="J136" s="73"/>
      <c r="K136" s="454"/>
      <c r="L136" s="369">
        <v>126781</v>
      </c>
      <c r="M136" s="369" t="s">
        <v>5972</v>
      </c>
    </row>
    <row r="137" spans="1:13" s="93" customFormat="1" ht="18.75" customHeight="1">
      <c r="A137" s="83">
        <v>128</v>
      </c>
      <c r="B137" s="604" t="s">
        <v>5903</v>
      </c>
      <c r="C137" s="481" t="s">
        <v>347</v>
      </c>
      <c r="D137" s="381" t="s">
        <v>5973</v>
      </c>
      <c r="E137" s="369" t="s">
        <v>5925</v>
      </c>
      <c r="F137" s="83" t="s">
        <v>658</v>
      </c>
      <c r="G137" s="73"/>
      <c r="H137" s="73"/>
      <c r="I137" s="83" t="s">
        <v>658</v>
      </c>
      <c r="J137" s="73"/>
      <c r="K137" s="454"/>
      <c r="L137" s="369">
        <v>900</v>
      </c>
      <c r="M137" s="369" t="s">
        <v>5974</v>
      </c>
    </row>
    <row r="138" spans="1:13" s="93" customFormat="1" ht="18.75" customHeight="1">
      <c r="A138" s="83">
        <v>129</v>
      </c>
      <c r="B138" s="368" t="s">
        <v>5975</v>
      </c>
      <c r="C138" s="453" t="s">
        <v>1204</v>
      </c>
      <c r="D138" s="381" t="s">
        <v>5894</v>
      </c>
      <c r="E138" s="369" t="s">
        <v>5895</v>
      </c>
      <c r="F138" s="83" t="s">
        <v>658</v>
      </c>
      <c r="G138" s="83"/>
      <c r="H138" s="83"/>
      <c r="I138" s="83" t="s">
        <v>658</v>
      </c>
      <c r="J138" s="83"/>
      <c r="K138" s="454"/>
      <c r="L138" s="369">
        <v>19440</v>
      </c>
      <c r="M138" s="83"/>
    </row>
    <row r="139" spans="1:13" s="93" customFormat="1" ht="18.75" customHeight="1">
      <c r="A139" s="83">
        <v>130</v>
      </c>
      <c r="B139" s="368" t="s">
        <v>5976</v>
      </c>
      <c r="C139" s="453" t="s">
        <v>1204</v>
      </c>
      <c r="D139" s="381" t="s">
        <v>5894</v>
      </c>
      <c r="E139" s="369" t="s">
        <v>5895</v>
      </c>
      <c r="F139" s="83" t="s">
        <v>658</v>
      </c>
      <c r="G139" s="83"/>
      <c r="H139" s="83"/>
      <c r="I139" s="83" t="s">
        <v>658</v>
      </c>
      <c r="J139" s="83"/>
      <c r="K139" s="454"/>
      <c r="L139" s="369">
        <v>10440</v>
      </c>
      <c r="M139" s="83"/>
    </row>
    <row r="140" spans="1:13" s="93" customFormat="1" ht="18.75" customHeight="1">
      <c r="A140" s="83">
        <v>131</v>
      </c>
      <c r="B140" s="368" t="s">
        <v>5977</v>
      </c>
      <c r="C140" s="453" t="s">
        <v>1204</v>
      </c>
      <c r="D140" s="381" t="s">
        <v>5897</v>
      </c>
      <c r="E140" s="369" t="s">
        <v>5898</v>
      </c>
      <c r="F140" s="83" t="s">
        <v>658</v>
      </c>
      <c r="G140" s="73"/>
      <c r="H140" s="73"/>
      <c r="I140" s="83" t="s">
        <v>658</v>
      </c>
      <c r="J140" s="73"/>
      <c r="K140" s="454"/>
      <c r="L140" s="369">
        <v>33838.86</v>
      </c>
      <c r="M140" s="73"/>
    </row>
    <row r="141" spans="1:13" s="93" customFormat="1" ht="18.75" customHeight="1">
      <c r="A141" s="83">
        <v>132</v>
      </c>
      <c r="B141" s="368" t="s">
        <v>5977</v>
      </c>
      <c r="C141" s="453" t="s">
        <v>1204</v>
      </c>
      <c r="D141" s="381" t="s">
        <v>5897</v>
      </c>
      <c r="E141" s="369" t="s">
        <v>5898</v>
      </c>
      <c r="F141" s="83" t="s">
        <v>658</v>
      </c>
      <c r="G141" s="73"/>
      <c r="H141" s="73"/>
      <c r="I141" s="83" t="s">
        <v>658</v>
      </c>
      <c r="J141" s="73"/>
      <c r="K141" s="454"/>
      <c r="L141" s="369">
        <v>61236.15</v>
      </c>
      <c r="M141" s="73"/>
    </row>
    <row r="142" spans="1:13" s="93" customFormat="1" ht="18.75" customHeight="1">
      <c r="A142" s="83">
        <v>133</v>
      </c>
      <c r="B142" s="368" t="s">
        <v>5978</v>
      </c>
      <c r="C142" s="453" t="s">
        <v>1204</v>
      </c>
      <c r="D142" s="381" t="s">
        <v>1205</v>
      </c>
      <c r="E142" s="375">
        <v>405215093</v>
      </c>
      <c r="F142" s="83" t="s">
        <v>658</v>
      </c>
      <c r="G142" s="73"/>
      <c r="H142" s="73"/>
      <c r="I142" s="83" t="s">
        <v>658</v>
      </c>
      <c r="J142" s="73"/>
      <c r="K142" s="454"/>
      <c r="L142" s="369">
        <v>67316.240000000005</v>
      </c>
      <c r="M142" s="73"/>
    </row>
    <row r="143" spans="1:13" s="93" customFormat="1" ht="18.75" customHeight="1">
      <c r="A143" s="83">
        <v>134</v>
      </c>
      <c r="B143" s="368" t="s">
        <v>5976</v>
      </c>
      <c r="C143" s="453" t="s">
        <v>1204</v>
      </c>
      <c r="D143" s="381" t="s">
        <v>1205</v>
      </c>
      <c r="E143" s="375">
        <v>405215093</v>
      </c>
      <c r="F143" s="83" t="s">
        <v>658</v>
      </c>
      <c r="G143" s="73"/>
      <c r="H143" s="73"/>
      <c r="I143" s="83" t="s">
        <v>658</v>
      </c>
      <c r="J143" s="73"/>
      <c r="K143" s="454"/>
      <c r="L143" s="369">
        <v>15301.07</v>
      </c>
      <c r="M143" s="73"/>
    </row>
    <row r="144" spans="1:13" s="93" customFormat="1" ht="18.75" customHeight="1">
      <c r="A144" s="83">
        <v>135</v>
      </c>
      <c r="B144" s="368" t="s">
        <v>5907</v>
      </c>
      <c r="C144" s="453" t="s">
        <v>655</v>
      </c>
      <c r="D144" s="381" t="s">
        <v>660</v>
      </c>
      <c r="E144" s="369" t="s">
        <v>661</v>
      </c>
      <c r="F144" s="83" t="s">
        <v>658</v>
      </c>
      <c r="G144" s="73"/>
      <c r="H144" s="73"/>
      <c r="I144" s="83" t="s">
        <v>658</v>
      </c>
      <c r="J144" s="73"/>
      <c r="K144" s="454"/>
      <c r="L144" s="369">
        <v>990</v>
      </c>
      <c r="M144" s="73"/>
    </row>
    <row r="145" spans="1:13" s="93" customFormat="1" ht="18.75" customHeight="1">
      <c r="A145" s="83">
        <v>136</v>
      </c>
      <c r="B145" s="368" t="s">
        <v>5907</v>
      </c>
      <c r="C145" s="453" t="s">
        <v>655</v>
      </c>
      <c r="D145" s="381" t="s">
        <v>656</v>
      </c>
      <c r="E145" s="369" t="s">
        <v>657</v>
      </c>
      <c r="F145" s="83" t="s">
        <v>658</v>
      </c>
      <c r="G145" s="73"/>
      <c r="H145" s="73"/>
      <c r="I145" s="83" t="s">
        <v>658</v>
      </c>
      <c r="J145" s="73"/>
      <c r="K145" s="454"/>
      <c r="L145" s="369">
        <v>590</v>
      </c>
      <c r="M145" s="73"/>
    </row>
    <row r="146" spans="1:13" s="93" customFormat="1" ht="18.75" customHeight="1">
      <c r="A146" s="83">
        <v>137</v>
      </c>
      <c r="B146" s="368"/>
      <c r="C146" s="453" t="s">
        <v>655</v>
      </c>
      <c r="D146" s="381" t="s">
        <v>5908</v>
      </c>
      <c r="E146" s="344" t="s">
        <v>668</v>
      </c>
      <c r="F146" s="83" t="s">
        <v>658</v>
      </c>
      <c r="G146" s="73"/>
      <c r="H146" s="73"/>
      <c r="I146" s="83" t="s">
        <v>658</v>
      </c>
      <c r="J146" s="73"/>
      <c r="K146" s="454"/>
      <c r="L146" s="369">
        <v>2938.5</v>
      </c>
      <c r="M146" s="73"/>
    </row>
    <row r="147" spans="1:13" s="93" customFormat="1" ht="18.75" customHeight="1">
      <c r="A147" s="83">
        <v>138</v>
      </c>
      <c r="B147" s="368"/>
      <c r="C147" s="453" t="s">
        <v>655</v>
      </c>
      <c r="D147" s="381" t="s">
        <v>5908</v>
      </c>
      <c r="E147" s="344" t="s">
        <v>668</v>
      </c>
      <c r="F147" s="83" t="s">
        <v>658</v>
      </c>
      <c r="G147" s="73"/>
      <c r="H147" s="73"/>
      <c r="I147" s="83" t="s">
        <v>658</v>
      </c>
      <c r="J147" s="73"/>
      <c r="K147" s="454"/>
      <c r="L147" s="369">
        <v>2938.43</v>
      </c>
      <c r="M147" s="73"/>
    </row>
    <row r="148" spans="1:13" s="93" customFormat="1" ht="18.75" customHeight="1">
      <c r="A148" s="83">
        <v>139</v>
      </c>
      <c r="B148" s="368"/>
      <c r="C148" s="453" t="s">
        <v>655</v>
      </c>
      <c r="D148" s="381" t="s">
        <v>5908</v>
      </c>
      <c r="E148" s="344" t="s">
        <v>668</v>
      </c>
      <c r="F148" s="83" t="s">
        <v>658</v>
      </c>
      <c r="G148" s="73"/>
      <c r="H148" s="73"/>
      <c r="I148" s="83" t="s">
        <v>658</v>
      </c>
      <c r="J148" s="73"/>
      <c r="K148" s="454"/>
      <c r="L148" s="369">
        <v>2938.5</v>
      </c>
      <c r="M148" s="73"/>
    </row>
    <row r="149" spans="1:13" s="93" customFormat="1" ht="18.75" customHeight="1">
      <c r="A149" s="83">
        <v>140</v>
      </c>
      <c r="B149" s="368"/>
      <c r="C149" s="453" t="s">
        <v>655</v>
      </c>
      <c r="D149" s="381" t="s">
        <v>5908</v>
      </c>
      <c r="E149" s="344" t="s">
        <v>668</v>
      </c>
      <c r="F149" s="83" t="s">
        <v>658</v>
      </c>
      <c r="G149" s="73"/>
      <c r="H149" s="73"/>
      <c r="I149" s="83" t="s">
        <v>658</v>
      </c>
      <c r="J149" s="73"/>
      <c r="K149" s="454"/>
      <c r="L149" s="369">
        <v>2956.5</v>
      </c>
      <c r="M149" s="73"/>
    </row>
    <row r="150" spans="1:13" s="93" customFormat="1" ht="18.75" customHeight="1">
      <c r="A150" s="83">
        <v>141</v>
      </c>
      <c r="B150" s="368"/>
      <c r="C150" s="453" t="s">
        <v>655</v>
      </c>
      <c r="D150" s="381" t="s">
        <v>5908</v>
      </c>
      <c r="E150" s="344" t="s">
        <v>668</v>
      </c>
      <c r="F150" s="83" t="s">
        <v>658</v>
      </c>
      <c r="G150" s="73"/>
      <c r="H150" s="73"/>
      <c r="I150" s="83" t="s">
        <v>658</v>
      </c>
      <c r="J150" s="73"/>
      <c r="K150" s="454"/>
      <c r="L150" s="369">
        <v>2956.5</v>
      </c>
      <c r="M150" s="73"/>
    </row>
    <row r="151" spans="1:13" s="93" customFormat="1" ht="18.75" customHeight="1">
      <c r="A151" s="83">
        <v>142</v>
      </c>
      <c r="B151" s="368"/>
      <c r="C151" s="453" t="s">
        <v>655</v>
      </c>
      <c r="D151" s="381" t="s">
        <v>5908</v>
      </c>
      <c r="E151" s="344" t="s">
        <v>668</v>
      </c>
      <c r="F151" s="83" t="s">
        <v>658</v>
      </c>
      <c r="G151" s="73"/>
      <c r="H151" s="73"/>
      <c r="I151" s="83" t="s">
        <v>658</v>
      </c>
      <c r="J151" s="73"/>
      <c r="K151" s="454"/>
      <c r="L151" s="369">
        <v>2959.2</v>
      </c>
      <c r="M151" s="73"/>
    </row>
    <row r="152" spans="1:13" s="93" customFormat="1" ht="18.75" customHeight="1">
      <c r="A152" s="83">
        <v>143</v>
      </c>
      <c r="B152" s="368"/>
      <c r="C152" s="453" t="s">
        <v>655</v>
      </c>
      <c r="D152" s="381" t="s">
        <v>5908</v>
      </c>
      <c r="E152" s="344" t="s">
        <v>668</v>
      </c>
      <c r="F152" s="83" t="s">
        <v>658</v>
      </c>
      <c r="G152" s="73"/>
      <c r="H152" s="73"/>
      <c r="I152" s="83" t="s">
        <v>658</v>
      </c>
      <c r="J152" s="73"/>
      <c r="K152" s="454"/>
      <c r="L152" s="369">
        <v>2959.2</v>
      </c>
      <c r="M152" s="73"/>
    </row>
    <row r="153" spans="1:13" s="93" customFormat="1" ht="18.75" customHeight="1">
      <c r="A153" s="83">
        <v>144</v>
      </c>
      <c r="B153" s="368"/>
      <c r="C153" s="453" t="s">
        <v>655</v>
      </c>
      <c r="D153" s="381" t="s">
        <v>5908</v>
      </c>
      <c r="E153" s="344" t="s">
        <v>668</v>
      </c>
      <c r="F153" s="83" t="s">
        <v>658</v>
      </c>
      <c r="G153" s="73"/>
      <c r="H153" s="73"/>
      <c r="I153" s="83" t="s">
        <v>658</v>
      </c>
      <c r="J153" s="73"/>
      <c r="K153" s="454"/>
      <c r="L153" s="369">
        <v>2959.2</v>
      </c>
      <c r="M153" s="73"/>
    </row>
    <row r="154" spans="1:13" s="93" customFormat="1" ht="18.75" customHeight="1">
      <c r="A154" s="83">
        <v>145</v>
      </c>
      <c r="B154" s="368"/>
      <c r="C154" s="453" t="s">
        <v>655</v>
      </c>
      <c r="D154" s="381" t="s">
        <v>5908</v>
      </c>
      <c r="E154" s="344" t="s">
        <v>668</v>
      </c>
      <c r="F154" s="83" t="s">
        <v>658</v>
      </c>
      <c r="G154" s="73"/>
      <c r="H154" s="73"/>
      <c r="I154" s="83" t="s">
        <v>658</v>
      </c>
      <c r="J154" s="73"/>
      <c r="K154" s="454"/>
      <c r="L154" s="369">
        <v>2959.2</v>
      </c>
      <c r="M154" s="73"/>
    </row>
    <row r="155" spans="1:13" s="93" customFormat="1" ht="18.75" customHeight="1">
      <c r="A155" s="83">
        <v>146</v>
      </c>
      <c r="B155" s="368"/>
      <c r="C155" s="453" t="s">
        <v>655</v>
      </c>
      <c r="D155" s="381" t="s">
        <v>5908</v>
      </c>
      <c r="E155" s="344" t="s">
        <v>668</v>
      </c>
      <c r="F155" s="83" t="s">
        <v>658</v>
      </c>
      <c r="G155" s="73"/>
      <c r="H155" s="73"/>
      <c r="I155" s="83" t="s">
        <v>658</v>
      </c>
      <c r="J155" s="73"/>
      <c r="K155" s="454"/>
      <c r="L155" s="369">
        <v>3024</v>
      </c>
      <c r="M155" s="73"/>
    </row>
    <row r="156" spans="1:13" s="93" customFormat="1" ht="18.75" customHeight="1">
      <c r="A156" s="83">
        <v>147</v>
      </c>
      <c r="B156" s="368"/>
      <c r="C156" s="453" t="s">
        <v>655</v>
      </c>
      <c r="D156" s="381" t="s">
        <v>5908</v>
      </c>
      <c r="E156" s="344" t="s">
        <v>668</v>
      </c>
      <c r="F156" s="83" t="s">
        <v>658</v>
      </c>
      <c r="G156" s="73"/>
      <c r="H156" s="73"/>
      <c r="I156" s="83" t="s">
        <v>658</v>
      </c>
      <c r="J156" s="73"/>
      <c r="K156" s="454"/>
      <c r="L156" s="369">
        <v>3024</v>
      </c>
      <c r="M156" s="73"/>
    </row>
    <row r="157" spans="1:13" s="93" customFormat="1" ht="18.75" customHeight="1">
      <c r="A157" s="83">
        <v>148</v>
      </c>
      <c r="B157" s="368"/>
      <c r="C157" s="453" t="s">
        <v>655</v>
      </c>
      <c r="D157" s="381" t="s">
        <v>5908</v>
      </c>
      <c r="E157" s="344" t="s">
        <v>668</v>
      </c>
      <c r="F157" s="83" t="s">
        <v>658</v>
      </c>
      <c r="G157" s="73"/>
      <c r="H157" s="73"/>
      <c r="I157" s="83" t="s">
        <v>658</v>
      </c>
      <c r="J157" s="73"/>
      <c r="K157" s="454"/>
      <c r="L157" s="369">
        <v>3055.5</v>
      </c>
      <c r="M157" s="73"/>
    </row>
    <row r="158" spans="1:13" s="93" customFormat="1" ht="18.75" customHeight="1">
      <c r="A158" s="83">
        <v>149</v>
      </c>
      <c r="B158" s="368"/>
      <c r="C158" s="453" t="s">
        <v>655</v>
      </c>
      <c r="D158" s="381" t="s">
        <v>5908</v>
      </c>
      <c r="E158" s="344" t="s">
        <v>668</v>
      </c>
      <c r="F158" s="83" t="s">
        <v>658</v>
      </c>
      <c r="G158" s="73"/>
      <c r="H158" s="73"/>
      <c r="I158" s="83" t="s">
        <v>658</v>
      </c>
      <c r="J158" s="73"/>
      <c r="K158" s="454"/>
      <c r="L158" s="369">
        <v>3055.5</v>
      </c>
      <c r="M158" s="73"/>
    </row>
    <row r="159" spans="1:13" s="93" customFormat="1" ht="18.75" customHeight="1">
      <c r="A159" s="83">
        <v>150</v>
      </c>
      <c r="B159" s="368"/>
      <c r="C159" s="453" t="s">
        <v>655</v>
      </c>
      <c r="D159" s="381" t="s">
        <v>5908</v>
      </c>
      <c r="E159" s="344" t="s">
        <v>668</v>
      </c>
      <c r="F159" s="83" t="s">
        <v>658</v>
      </c>
      <c r="G159" s="73"/>
      <c r="H159" s="73"/>
      <c r="I159" s="83" t="s">
        <v>658</v>
      </c>
      <c r="J159" s="73"/>
      <c r="K159" s="454"/>
      <c r="L159" s="369">
        <v>3055.5</v>
      </c>
      <c r="M159" s="73"/>
    </row>
    <row r="160" spans="1:13" s="93" customFormat="1" ht="18.75" customHeight="1">
      <c r="A160" s="83">
        <v>151</v>
      </c>
      <c r="B160" s="368"/>
      <c r="C160" s="453" t="s">
        <v>655</v>
      </c>
      <c r="D160" s="381" t="s">
        <v>5908</v>
      </c>
      <c r="E160" s="344" t="s">
        <v>668</v>
      </c>
      <c r="F160" s="83" t="s">
        <v>658</v>
      </c>
      <c r="G160" s="73"/>
      <c r="H160" s="73"/>
      <c r="I160" s="83" t="s">
        <v>658</v>
      </c>
      <c r="J160" s="73"/>
      <c r="K160" s="454"/>
      <c r="L160" s="369">
        <v>3055.5</v>
      </c>
      <c r="M160" s="73"/>
    </row>
    <row r="161" spans="1:13" s="93" customFormat="1" ht="18.75" customHeight="1">
      <c r="A161" s="83">
        <v>152</v>
      </c>
      <c r="B161" s="368"/>
      <c r="C161" s="453" t="s">
        <v>655</v>
      </c>
      <c r="D161" s="381" t="s">
        <v>5908</v>
      </c>
      <c r="E161" s="344" t="s">
        <v>668</v>
      </c>
      <c r="F161" s="83" t="s">
        <v>658</v>
      </c>
      <c r="G161" s="73"/>
      <c r="H161" s="73"/>
      <c r="I161" s="83" t="s">
        <v>658</v>
      </c>
      <c r="J161" s="73"/>
      <c r="K161" s="454"/>
      <c r="L161" s="369">
        <v>3055.5</v>
      </c>
      <c r="M161" s="73"/>
    </row>
    <row r="162" spans="1:13" s="93" customFormat="1" ht="18.75" customHeight="1">
      <c r="A162" s="83">
        <v>153</v>
      </c>
      <c r="B162" s="368"/>
      <c r="C162" s="453" t="s">
        <v>655</v>
      </c>
      <c r="D162" s="381" t="s">
        <v>5908</v>
      </c>
      <c r="E162" s="344" t="s">
        <v>668</v>
      </c>
      <c r="F162" s="83" t="s">
        <v>658</v>
      </c>
      <c r="G162" s="73"/>
      <c r="H162" s="73"/>
      <c r="I162" s="83" t="s">
        <v>658</v>
      </c>
      <c r="J162" s="73"/>
      <c r="K162" s="454"/>
      <c r="L162" s="369">
        <v>3055.5</v>
      </c>
      <c r="M162" s="73"/>
    </row>
    <row r="163" spans="1:13" s="93" customFormat="1" ht="18.75" customHeight="1">
      <c r="A163" s="83">
        <v>154</v>
      </c>
      <c r="B163" s="368"/>
      <c r="C163" s="453" t="s">
        <v>655</v>
      </c>
      <c r="D163" s="381" t="s">
        <v>5908</v>
      </c>
      <c r="E163" s="344" t="s">
        <v>668</v>
      </c>
      <c r="F163" s="83" t="s">
        <v>658</v>
      </c>
      <c r="G163" s="73"/>
      <c r="H163" s="73"/>
      <c r="I163" s="83" t="s">
        <v>658</v>
      </c>
      <c r="J163" s="73"/>
      <c r="K163" s="454"/>
      <c r="L163" s="369">
        <v>3055.5</v>
      </c>
      <c r="M163" s="73"/>
    </row>
    <row r="164" spans="1:13" s="93" customFormat="1" ht="18.75" customHeight="1">
      <c r="A164" s="83">
        <v>155</v>
      </c>
      <c r="B164" s="368"/>
      <c r="C164" s="453" t="s">
        <v>655</v>
      </c>
      <c r="D164" s="381" t="s">
        <v>5908</v>
      </c>
      <c r="E164" s="344" t="s">
        <v>668</v>
      </c>
      <c r="F164" s="83" t="s">
        <v>658</v>
      </c>
      <c r="G164" s="73"/>
      <c r="H164" s="73"/>
      <c r="I164" s="83" t="s">
        <v>658</v>
      </c>
      <c r="J164" s="73"/>
      <c r="K164" s="454"/>
      <c r="L164" s="369">
        <v>3055.5</v>
      </c>
      <c r="M164" s="73"/>
    </row>
    <row r="165" spans="1:13" s="93" customFormat="1" ht="18.75" customHeight="1">
      <c r="A165" s="83">
        <v>156</v>
      </c>
      <c r="B165" s="368"/>
      <c r="C165" s="453" t="s">
        <v>655</v>
      </c>
      <c r="D165" s="381" t="s">
        <v>5908</v>
      </c>
      <c r="E165" s="344" t="s">
        <v>668</v>
      </c>
      <c r="F165" s="83" t="s">
        <v>658</v>
      </c>
      <c r="G165" s="73"/>
      <c r="H165" s="73"/>
      <c r="I165" s="83" t="s">
        <v>658</v>
      </c>
      <c r="J165" s="73"/>
      <c r="K165" s="454"/>
      <c r="L165" s="369">
        <v>3055.5</v>
      </c>
      <c r="M165" s="73"/>
    </row>
    <row r="166" spans="1:13" s="93" customFormat="1" ht="18.75" customHeight="1">
      <c r="A166" s="83">
        <v>157</v>
      </c>
      <c r="B166" s="368"/>
      <c r="C166" s="453" t="s">
        <v>655</v>
      </c>
      <c r="D166" s="381" t="s">
        <v>5908</v>
      </c>
      <c r="E166" s="344" t="s">
        <v>668</v>
      </c>
      <c r="F166" s="83" t="s">
        <v>658</v>
      </c>
      <c r="G166" s="73"/>
      <c r="H166" s="73"/>
      <c r="I166" s="83" t="s">
        <v>658</v>
      </c>
      <c r="J166" s="73"/>
      <c r="K166" s="454"/>
      <c r="L166" s="369">
        <v>3010.5</v>
      </c>
      <c r="M166" s="73"/>
    </row>
    <row r="167" spans="1:13" s="93" customFormat="1" ht="18.75" customHeight="1">
      <c r="A167" s="83">
        <v>158</v>
      </c>
      <c r="B167" s="368"/>
      <c r="C167" s="453" t="s">
        <v>655</v>
      </c>
      <c r="D167" s="381" t="s">
        <v>5908</v>
      </c>
      <c r="E167" s="344" t="s">
        <v>668</v>
      </c>
      <c r="F167" s="83" t="s">
        <v>658</v>
      </c>
      <c r="G167" s="73"/>
      <c r="H167" s="73"/>
      <c r="I167" s="83" t="s">
        <v>658</v>
      </c>
      <c r="J167" s="73"/>
      <c r="K167" s="454"/>
      <c r="L167" s="369">
        <v>229.6</v>
      </c>
      <c r="M167" s="73"/>
    </row>
    <row r="168" spans="1:13" s="93" customFormat="1" ht="18.75" customHeight="1">
      <c r="A168" s="83">
        <v>159</v>
      </c>
      <c r="B168" s="368"/>
      <c r="C168" s="453" t="s">
        <v>655</v>
      </c>
      <c r="D168" s="381" t="s">
        <v>5908</v>
      </c>
      <c r="E168" s="344" t="s">
        <v>668</v>
      </c>
      <c r="F168" s="83" t="s">
        <v>658</v>
      </c>
      <c r="G168" s="73"/>
      <c r="H168" s="73"/>
      <c r="I168" s="83" t="s">
        <v>658</v>
      </c>
      <c r="J168" s="73"/>
      <c r="K168" s="454"/>
      <c r="L168" s="369">
        <v>16.399999999999999</v>
      </c>
      <c r="M168" s="73"/>
    </row>
    <row r="169" spans="1:13" s="93" customFormat="1" ht="18.75" customHeight="1">
      <c r="A169" s="83">
        <v>160</v>
      </c>
      <c r="B169" s="368"/>
      <c r="C169" s="453" t="s">
        <v>655</v>
      </c>
      <c r="D169" s="381" t="s">
        <v>5908</v>
      </c>
      <c r="E169" s="344" t="s">
        <v>668</v>
      </c>
      <c r="F169" s="83" t="s">
        <v>658</v>
      </c>
      <c r="G169" s="73"/>
      <c r="H169" s="73"/>
      <c r="I169" s="83" t="s">
        <v>658</v>
      </c>
      <c r="J169" s="73"/>
      <c r="K169" s="454"/>
      <c r="L169" s="369">
        <v>2952</v>
      </c>
      <c r="M169" s="73"/>
    </row>
    <row r="170" spans="1:13" s="93" customFormat="1" ht="18.75" customHeight="1">
      <c r="A170" s="83">
        <v>161</v>
      </c>
      <c r="B170" s="368"/>
      <c r="C170" s="453" t="s">
        <v>655</v>
      </c>
      <c r="D170" s="381" t="s">
        <v>5908</v>
      </c>
      <c r="E170" s="344" t="s">
        <v>668</v>
      </c>
      <c r="F170" s="83" t="s">
        <v>658</v>
      </c>
      <c r="G170" s="73"/>
      <c r="H170" s="73"/>
      <c r="I170" s="83" t="s">
        <v>658</v>
      </c>
      <c r="J170" s="73"/>
      <c r="K170" s="454"/>
      <c r="L170" s="369">
        <v>2952</v>
      </c>
      <c r="M170" s="73"/>
    </row>
    <row r="171" spans="1:13" s="93" customFormat="1" ht="18.75" customHeight="1">
      <c r="A171" s="83">
        <v>162</v>
      </c>
      <c r="B171" s="368"/>
      <c r="C171" s="453" t="s">
        <v>655</v>
      </c>
      <c r="D171" s="381" t="s">
        <v>5908</v>
      </c>
      <c r="E171" s="344" t="s">
        <v>668</v>
      </c>
      <c r="F171" s="83" t="s">
        <v>658</v>
      </c>
      <c r="G171" s="73"/>
      <c r="H171" s="73"/>
      <c r="I171" s="83" t="s">
        <v>658</v>
      </c>
      <c r="J171" s="73"/>
      <c r="K171" s="454"/>
      <c r="L171" s="369">
        <v>2952</v>
      </c>
      <c r="M171" s="73"/>
    </row>
    <row r="172" spans="1:13" s="93" customFormat="1" ht="18.75" customHeight="1">
      <c r="A172" s="83">
        <v>163</v>
      </c>
      <c r="B172" s="368"/>
      <c r="C172" s="453" t="s">
        <v>655</v>
      </c>
      <c r="D172" s="381" t="s">
        <v>5908</v>
      </c>
      <c r="E172" s="344" t="s">
        <v>668</v>
      </c>
      <c r="F172" s="83" t="s">
        <v>658</v>
      </c>
      <c r="G172" s="73"/>
      <c r="H172" s="73"/>
      <c r="I172" s="83" t="s">
        <v>658</v>
      </c>
      <c r="J172" s="73"/>
      <c r="K172" s="454"/>
      <c r="L172" s="369">
        <v>2165.75</v>
      </c>
      <c r="M172" s="73"/>
    </row>
    <row r="173" spans="1:13" s="93" customFormat="1" ht="18.75" customHeight="1">
      <c r="A173" s="83">
        <v>164</v>
      </c>
      <c r="B173" s="368"/>
      <c r="C173" s="453" t="s">
        <v>655</v>
      </c>
      <c r="D173" s="381" t="s">
        <v>5908</v>
      </c>
      <c r="E173" s="344" t="s">
        <v>668</v>
      </c>
      <c r="F173" s="83" t="s">
        <v>658</v>
      </c>
      <c r="G173" s="73"/>
      <c r="H173" s="73"/>
      <c r="I173" s="83" t="s">
        <v>658</v>
      </c>
      <c r="J173" s="73"/>
      <c r="K173" s="454"/>
      <c r="L173" s="369">
        <v>2952</v>
      </c>
      <c r="M173" s="73"/>
    </row>
    <row r="174" spans="1:13" s="93" customFormat="1" ht="18.75" customHeight="1">
      <c r="A174" s="83">
        <v>165</v>
      </c>
      <c r="B174" s="368"/>
      <c r="C174" s="453" t="s">
        <v>655</v>
      </c>
      <c r="D174" s="381" t="s">
        <v>5908</v>
      </c>
      <c r="E174" s="344" t="s">
        <v>668</v>
      </c>
      <c r="F174" s="83" t="s">
        <v>658</v>
      </c>
      <c r="G174" s="73"/>
      <c r="H174" s="73"/>
      <c r="I174" s="83" t="s">
        <v>658</v>
      </c>
      <c r="J174" s="73"/>
      <c r="K174" s="454"/>
      <c r="L174" s="369">
        <v>2893.5</v>
      </c>
      <c r="M174" s="73"/>
    </row>
    <row r="175" spans="1:13" s="93" customFormat="1" ht="18.75" customHeight="1">
      <c r="A175" s="83">
        <v>166</v>
      </c>
      <c r="B175" s="368"/>
      <c r="C175" s="453" t="s">
        <v>655</v>
      </c>
      <c r="D175" s="381" t="s">
        <v>5908</v>
      </c>
      <c r="E175" s="344" t="s">
        <v>668</v>
      </c>
      <c r="F175" s="83" t="s">
        <v>658</v>
      </c>
      <c r="G175" s="73"/>
      <c r="H175" s="73"/>
      <c r="I175" s="83" t="s">
        <v>658</v>
      </c>
      <c r="J175" s="73"/>
      <c r="K175" s="454"/>
      <c r="L175" s="369">
        <v>2893.5</v>
      </c>
      <c r="M175" s="73"/>
    </row>
    <row r="176" spans="1:13" s="93" customFormat="1" ht="18.75" customHeight="1">
      <c r="A176" s="83">
        <v>167</v>
      </c>
      <c r="B176" s="368"/>
      <c r="C176" s="453" t="s">
        <v>655</v>
      </c>
      <c r="D176" s="381" t="s">
        <v>5908</v>
      </c>
      <c r="E176" s="344" t="s">
        <v>668</v>
      </c>
      <c r="F176" s="83" t="s">
        <v>658</v>
      </c>
      <c r="G176" s="73"/>
      <c r="H176" s="73"/>
      <c r="I176" s="83" t="s">
        <v>658</v>
      </c>
      <c r="J176" s="73"/>
      <c r="K176" s="454"/>
      <c r="L176" s="369">
        <v>2893.5</v>
      </c>
      <c r="M176" s="73"/>
    </row>
    <row r="177" spans="1:13" s="93" customFormat="1" ht="18.75" customHeight="1">
      <c r="A177" s="83">
        <v>168</v>
      </c>
      <c r="B177" s="368"/>
      <c r="C177" s="453" t="s">
        <v>655</v>
      </c>
      <c r="D177" s="381" t="s">
        <v>5908</v>
      </c>
      <c r="E177" s="344" t="s">
        <v>668</v>
      </c>
      <c r="F177" s="83" t="s">
        <v>658</v>
      </c>
      <c r="G177" s="73"/>
      <c r="H177" s="73"/>
      <c r="I177" s="83" t="s">
        <v>658</v>
      </c>
      <c r="J177" s="73"/>
      <c r="K177" s="454"/>
      <c r="L177" s="369">
        <v>67.61</v>
      </c>
      <c r="M177" s="73"/>
    </row>
    <row r="178" spans="1:13" s="93" customFormat="1" ht="18.75" customHeight="1">
      <c r="A178" s="83">
        <v>169</v>
      </c>
      <c r="B178" s="368"/>
      <c r="C178" s="453" t="s">
        <v>655</v>
      </c>
      <c r="D178" s="381" t="s">
        <v>5908</v>
      </c>
      <c r="E178" s="344" t="s">
        <v>668</v>
      </c>
      <c r="F178" s="83" t="s">
        <v>658</v>
      </c>
      <c r="G178" s="73"/>
      <c r="H178" s="73"/>
      <c r="I178" s="83" t="s">
        <v>658</v>
      </c>
      <c r="J178" s="73"/>
      <c r="K178" s="454"/>
      <c r="L178" s="369">
        <v>2893.5</v>
      </c>
      <c r="M178" s="73"/>
    </row>
    <row r="179" spans="1:13" s="93" customFormat="1" ht="18.75" customHeight="1">
      <c r="A179" s="83">
        <v>170</v>
      </c>
      <c r="B179" s="368"/>
      <c r="C179" s="453" t="s">
        <v>655</v>
      </c>
      <c r="D179" s="381" t="s">
        <v>5908</v>
      </c>
      <c r="E179" s="344" t="s">
        <v>668</v>
      </c>
      <c r="F179" s="83" t="s">
        <v>658</v>
      </c>
      <c r="G179" s="73"/>
      <c r="H179" s="73"/>
      <c r="I179" s="83" t="s">
        <v>658</v>
      </c>
      <c r="J179" s="73"/>
      <c r="K179" s="454"/>
      <c r="L179" s="369">
        <v>29.39</v>
      </c>
      <c r="M179" s="73"/>
    </row>
    <row r="180" spans="1:13" s="93" customFormat="1" ht="18.75" customHeight="1">
      <c r="A180" s="83">
        <v>171</v>
      </c>
      <c r="B180" s="368"/>
      <c r="C180" s="453" t="s">
        <v>655</v>
      </c>
      <c r="D180" s="381" t="s">
        <v>5908</v>
      </c>
      <c r="E180" s="344" t="s">
        <v>668</v>
      </c>
      <c r="F180" s="83" t="s">
        <v>658</v>
      </c>
      <c r="G180" s="73"/>
      <c r="H180" s="73"/>
      <c r="I180" s="83" t="s">
        <v>658</v>
      </c>
      <c r="J180" s="73"/>
      <c r="K180" s="454"/>
      <c r="L180" s="369">
        <v>2938.5</v>
      </c>
      <c r="M180" s="73"/>
    </row>
    <row r="181" spans="1:13" s="93" customFormat="1" ht="18.75" customHeight="1">
      <c r="A181" s="83">
        <v>172</v>
      </c>
      <c r="B181" s="368"/>
      <c r="C181" s="453" t="s">
        <v>655</v>
      </c>
      <c r="D181" s="381" t="s">
        <v>5908</v>
      </c>
      <c r="E181" s="344" t="s">
        <v>668</v>
      </c>
      <c r="F181" s="83" t="s">
        <v>658</v>
      </c>
      <c r="G181" s="73"/>
      <c r="H181" s="73"/>
      <c r="I181" s="83" t="s">
        <v>658</v>
      </c>
      <c r="J181" s="73"/>
      <c r="K181" s="454"/>
      <c r="L181" s="369">
        <v>2938.5</v>
      </c>
      <c r="M181" s="73"/>
    </row>
    <row r="182" spans="1:13" s="93" customFormat="1" ht="18.75" customHeight="1">
      <c r="A182" s="83">
        <v>173</v>
      </c>
      <c r="B182" s="368"/>
      <c r="C182" s="453" t="s">
        <v>655</v>
      </c>
      <c r="D182" s="381" t="s">
        <v>5908</v>
      </c>
      <c r="E182" s="344" t="s">
        <v>668</v>
      </c>
      <c r="F182" s="83" t="s">
        <v>658</v>
      </c>
      <c r="G182" s="73"/>
      <c r="H182" s="73"/>
      <c r="I182" s="83" t="s">
        <v>658</v>
      </c>
      <c r="J182" s="73"/>
      <c r="K182" s="454"/>
      <c r="L182" s="369">
        <v>163.25</v>
      </c>
      <c r="M182" s="73"/>
    </row>
    <row r="183" spans="1:13" s="93" customFormat="1" ht="18.75" customHeight="1">
      <c r="A183" s="83">
        <v>174</v>
      </c>
      <c r="B183" s="368"/>
      <c r="C183" s="453" t="s">
        <v>655</v>
      </c>
      <c r="D183" s="381" t="s">
        <v>5908</v>
      </c>
      <c r="E183" s="344" t="s">
        <v>668</v>
      </c>
      <c r="F183" s="83" t="s">
        <v>658</v>
      </c>
      <c r="G183" s="73"/>
      <c r="H183" s="73"/>
      <c r="I183" s="83" t="s">
        <v>658</v>
      </c>
      <c r="J183" s="73"/>
      <c r="K183" s="454"/>
      <c r="L183" s="369">
        <v>2938.5</v>
      </c>
      <c r="M183" s="73"/>
    </row>
    <row r="184" spans="1:13" s="93" customFormat="1" ht="18.75" customHeight="1">
      <c r="A184" s="83">
        <v>175</v>
      </c>
      <c r="B184" s="368"/>
      <c r="C184" s="453" t="s">
        <v>655</v>
      </c>
      <c r="D184" s="381" t="s">
        <v>5908</v>
      </c>
      <c r="E184" s="344" t="s">
        <v>668</v>
      </c>
      <c r="F184" s="83" t="s">
        <v>658</v>
      </c>
      <c r="G184" s="73"/>
      <c r="H184" s="73"/>
      <c r="I184" s="83" t="s">
        <v>658</v>
      </c>
      <c r="J184" s="73"/>
      <c r="K184" s="454"/>
      <c r="L184" s="369">
        <v>2938.5</v>
      </c>
      <c r="M184" s="73"/>
    </row>
    <row r="185" spans="1:13" s="93" customFormat="1" ht="18.75" customHeight="1">
      <c r="A185" s="83">
        <v>176</v>
      </c>
      <c r="B185" s="368"/>
      <c r="C185" s="453" t="s">
        <v>655</v>
      </c>
      <c r="D185" s="381" t="s">
        <v>5908</v>
      </c>
      <c r="E185" s="344" t="s">
        <v>668</v>
      </c>
      <c r="F185" s="83" t="s">
        <v>658</v>
      </c>
      <c r="G185" s="73"/>
      <c r="H185" s="73"/>
      <c r="I185" s="83" t="s">
        <v>658</v>
      </c>
      <c r="J185" s="73"/>
      <c r="K185" s="454"/>
      <c r="L185" s="369">
        <v>2907</v>
      </c>
      <c r="M185" s="73"/>
    </row>
    <row r="186" spans="1:13" s="93" customFormat="1" ht="18.75" customHeight="1">
      <c r="A186" s="83">
        <v>177</v>
      </c>
      <c r="B186" s="368"/>
      <c r="C186" s="453" t="s">
        <v>655</v>
      </c>
      <c r="D186" s="381" t="s">
        <v>5908</v>
      </c>
      <c r="E186" s="344" t="s">
        <v>668</v>
      </c>
      <c r="F186" s="83" t="s">
        <v>658</v>
      </c>
      <c r="G186" s="73"/>
      <c r="H186" s="73"/>
      <c r="I186" s="83" t="s">
        <v>658</v>
      </c>
      <c r="J186" s="73"/>
      <c r="K186" s="454"/>
      <c r="L186" s="369">
        <v>2907</v>
      </c>
      <c r="M186" s="73"/>
    </row>
    <row r="187" spans="1:13" s="93" customFormat="1" ht="18.75" customHeight="1">
      <c r="A187" s="83">
        <v>178</v>
      </c>
      <c r="B187" s="368"/>
      <c r="C187" s="453" t="s">
        <v>655</v>
      </c>
      <c r="D187" s="381" t="s">
        <v>5908</v>
      </c>
      <c r="E187" s="344" t="s">
        <v>668</v>
      </c>
      <c r="F187" s="83" t="s">
        <v>658</v>
      </c>
      <c r="G187" s="73"/>
      <c r="H187" s="73"/>
      <c r="I187" s="83" t="s">
        <v>658</v>
      </c>
      <c r="J187" s="73"/>
      <c r="K187" s="454"/>
      <c r="L187" s="369">
        <v>18.25</v>
      </c>
      <c r="M187" s="73"/>
    </row>
    <row r="188" spans="1:13" s="93" customFormat="1" ht="18.75" customHeight="1">
      <c r="A188" s="83">
        <v>179</v>
      </c>
      <c r="B188" s="368"/>
      <c r="C188" s="453" t="s">
        <v>655</v>
      </c>
      <c r="D188" s="381" t="s">
        <v>5908</v>
      </c>
      <c r="E188" s="344" t="s">
        <v>668</v>
      </c>
      <c r="F188" s="83" t="s">
        <v>658</v>
      </c>
      <c r="G188" s="73"/>
      <c r="H188" s="73"/>
      <c r="I188" s="83" t="s">
        <v>658</v>
      </c>
      <c r="J188" s="73"/>
      <c r="K188" s="454"/>
      <c r="L188" s="369">
        <v>2907</v>
      </c>
      <c r="M188" s="73"/>
    </row>
    <row r="189" spans="1:13" s="93" customFormat="1" ht="18.75" customHeight="1">
      <c r="A189" s="83">
        <v>180</v>
      </c>
      <c r="B189" s="368"/>
      <c r="C189" s="453" t="s">
        <v>655</v>
      </c>
      <c r="D189" s="381" t="s">
        <v>5908</v>
      </c>
      <c r="E189" s="344" t="s">
        <v>668</v>
      </c>
      <c r="F189" s="83" t="s">
        <v>658</v>
      </c>
      <c r="G189" s="73"/>
      <c r="H189" s="73"/>
      <c r="I189" s="83" t="s">
        <v>658</v>
      </c>
      <c r="J189" s="73"/>
      <c r="K189" s="454"/>
      <c r="L189" s="369">
        <v>3068.5</v>
      </c>
      <c r="M189" s="73"/>
    </row>
    <row r="190" spans="1:13" s="93" customFormat="1" ht="18.75" customHeight="1">
      <c r="A190" s="83">
        <v>181</v>
      </c>
      <c r="B190" s="368"/>
      <c r="C190" s="453" t="s">
        <v>655</v>
      </c>
      <c r="D190" s="381" t="s">
        <v>5908</v>
      </c>
      <c r="E190" s="344" t="s">
        <v>668</v>
      </c>
      <c r="F190" s="83" t="s">
        <v>658</v>
      </c>
      <c r="G190" s="73"/>
      <c r="H190" s="73"/>
      <c r="I190" s="83" t="s">
        <v>658</v>
      </c>
      <c r="J190" s="73"/>
      <c r="K190" s="454"/>
      <c r="L190" s="369">
        <v>3307.52</v>
      </c>
      <c r="M190" s="73"/>
    </row>
    <row r="191" spans="1:13" s="93" customFormat="1" ht="18.75" customHeight="1">
      <c r="A191" s="83">
        <v>182</v>
      </c>
      <c r="B191" s="368"/>
      <c r="C191" s="453" t="s">
        <v>655</v>
      </c>
      <c r="D191" s="381" t="s">
        <v>5908</v>
      </c>
      <c r="E191" s="344" t="s">
        <v>668</v>
      </c>
      <c r="F191" s="83" t="s">
        <v>658</v>
      </c>
      <c r="G191" s="73"/>
      <c r="H191" s="73"/>
      <c r="I191" s="83" t="s">
        <v>658</v>
      </c>
      <c r="J191" s="73"/>
      <c r="K191" s="454"/>
      <c r="L191" s="369">
        <v>2907</v>
      </c>
      <c r="M191" s="73"/>
    </row>
    <row r="192" spans="1:13" s="93" customFormat="1" ht="18.75" customHeight="1">
      <c r="A192" s="83">
        <v>183</v>
      </c>
      <c r="B192" s="368"/>
      <c r="C192" s="453" t="s">
        <v>655</v>
      </c>
      <c r="D192" s="381" t="s">
        <v>5908</v>
      </c>
      <c r="E192" s="344" t="s">
        <v>668</v>
      </c>
      <c r="F192" s="83" t="s">
        <v>658</v>
      </c>
      <c r="G192" s="73"/>
      <c r="H192" s="73"/>
      <c r="I192" s="83" t="s">
        <v>658</v>
      </c>
      <c r="J192" s="73"/>
      <c r="K192" s="454"/>
      <c r="L192" s="369">
        <v>2907</v>
      </c>
      <c r="M192" s="73"/>
    </row>
    <row r="193" spans="1:13" s="93" customFormat="1" ht="18.75" customHeight="1">
      <c r="A193" s="83">
        <v>184</v>
      </c>
      <c r="B193" s="368"/>
      <c r="C193" s="453" t="s">
        <v>655</v>
      </c>
      <c r="D193" s="381" t="s">
        <v>5908</v>
      </c>
      <c r="E193" s="344" t="s">
        <v>668</v>
      </c>
      <c r="F193" s="83" t="s">
        <v>658</v>
      </c>
      <c r="G193" s="73"/>
      <c r="H193" s="73"/>
      <c r="I193" s="83" t="s">
        <v>658</v>
      </c>
      <c r="J193" s="73"/>
      <c r="K193" s="454"/>
      <c r="L193" s="369">
        <v>2907</v>
      </c>
      <c r="M193" s="73"/>
    </row>
    <row r="194" spans="1:13" s="93" customFormat="1" ht="18.75" customHeight="1">
      <c r="A194" s="83">
        <v>185</v>
      </c>
      <c r="B194" s="368"/>
      <c r="C194" s="453" t="s">
        <v>655</v>
      </c>
      <c r="D194" s="381" t="s">
        <v>5908</v>
      </c>
      <c r="E194" s="344" t="s">
        <v>668</v>
      </c>
      <c r="F194" s="83" t="s">
        <v>658</v>
      </c>
      <c r="G194" s="73"/>
      <c r="H194" s="73"/>
      <c r="I194" s="83" t="s">
        <v>658</v>
      </c>
      <c r="J194" s="73"/>
      <c r="K194" s="454"/>
      <c r="L194" s="369">
        <v>2907</v>
      </c>
      <c r="M194" s="73"/>
    </row>
    <row r="195" spans="1:13" s="93" customFormat="1" ht="18.75" customHeight="1">
      <c r="A195" s="83">
        <v>186</v>
      </c>
      <c r="B195" s="368"/>
      <c r="C195" s="453" t="s">
        <v>655</v>
      </c>
      <c r="D195" s="381" t="s">
        <v>5908</v>
      </c>
      <c r="E195" s="344" t="s">
        <v>668</v>
      </c>
      <c r="F195" s="83" t="s">
        <v>658</v>
      </c>
      <c r="G195" s="73"/>
      <c r="H195" s="73"/>
      <c r="I195" s="83" t="s">
        <v>658</v>
      </c>
      <c r="J195" s="73"/>
      <c r="K195" s="454"/>
      <c r="L195" s="369">
        <v>2916</v>
      </c>
      <c r="M195" s="73"/>
    </row>
    <row r="196" spans="1:13" s="93" customFormat="1" ht="18.75" customHeight="1">
      <c r="A196" s="83">
        <v>187</v>
      </c>
      <c r="B196" s="368"/>
      <c r="C196" s="453" t="s">
        <v>655</v>
      </c>
      <c r="D196" s="381" t="s">
        <v>5908</v>
      </c>
      <c r="E196" s="344" t="s">
        <v>668</v>
      </c>
      <c r="F196" s="83" t="s">
        <v>658</v>
      </c>
      <c r="G196" s="73"/>
      <c r="H196" s="73"/>
      <c r="I196" s="83" t="s">
        <v>658</v>
      </c>
      <c r="J196" s="73"/>
      <c r="K196" s="454"/>
      <c r="L196" s="369">
        <v>2916</v>
      </c>
      <c r="M196" s="73"/>
    </row>
    <row r="197" spans="1:13" s="93" customFormat="1" ht="18.75" customHeight="1">
      <c r="A197" s="83">
        <v>188</v>
      </c>
      <c r="B197" s="368"/>
      <c r="C197" s="453" t="s">
        <v>655</v>
      </c>
      <c r="D197" s="381" t="s">
        <v>5908</v>
      </c>
      <c r="E197" s="344" t="s">
        <v>668</v>
      </c>
      <c r="F197" s="83" t="s">
        <v>658</v>
      </c>
      <c r="G197" s="73"/>
      <c r="H197" s="73"/>
      <c r="I197" s="83" t="s">
        <v>658</v>
      </c>
      <c r="J197" s="73"/>
      <c r="K197" s="454"/>
      <c r="L197" s="369">
        <v>2916</v>
      </c>
      <c r="M197" s="73"/>
    </row>
    <row r="198" spans="1:13" s="93" customFormat="1" ht="18.75" customHeight="1">
      <c r="A198" s="83">
        <v>189</v>
      </c>
      <c r="B198" s="368"/>
      <c r="C198" s="453" t="s">
        <v>655</v>
      </c>
      <c r="D198" s="381" t="s">
        <v>5908</v>
      </c>
      <c r="E198" s="344" t="s">
        <v>668</v>
      </c>
      <c r="F198" s="83" t="s">
        <v>658</v>
      </c>
      <c r="G198" s="73"/>
      <c r="H198" s="73"/>
      <c r="I198" s="83" t="s">
        <v>658</v>
      </c>
      <c r="J198" s="73"/>
      <c r="K198" s="454"/>
      <c r="L198" s="369">
        <v>2929.5</v>
      </c>
      <c r="M198" s="73"/>
    </row>
    <row r="199" spans="1:13" s="93" customFormat="1" ht="18.75" customHeight="1">
      <c r="A199" s="83">
        <v>190</v>
      </c>
      <c r="B199" s="368"/>
      <c r="C199" s="453" t="s">
        <v>655</v>
      </c>
      <c r="D199" s="381" t="s">
        <v>5908</v>
      </c>
      <c r="E199" s="344" t="s">
        <v>668</v>
      </c>
      <c r="F199" s="83" t="s">
        <v>658</v>
      </c>
      <c r="G199" s="73"/>
      <c r="H199" s="73"/>
      <c r="I199" s="83" t="s">
        <v>658</v>
      </c>
      <c r="J199" s="73"/>
      <c r="K199" s="454"/>
      <c r="L199" s="369">
        <v>2929.5</v>
      </c>
      <c r="M199" s="73"/>
    </row>
    <row r="200" spans="1:13" s="93" customFormat="1" ht="18.75" customHeight="1">
      <c r="A200" s="83">
        <v>191</v>
      </c>
      <c r="B200" s="368"/>
      <c r="C200" s="453" t="s">
        <v>655</v>
      </c>
      <c r="D200" s="381" t="s">
        <v>5908</v>
      </c>
      <c r="E200" s="344" t="s">
        <v>668</v>
      </c>
      <c r="F200" s="83" t="s">
        <v>658</v>
      </c>
      <c r="G200" s="73"/>
      <c r="H200" s="73"/>
      <c r="I200" s="83" t="s">
        <v>658</v>
      </c>
      <c r="J200" s="73"/>
      <c r="K200" s="454"/>
      <c r="L200" s="369">
        <v>2929.5</v>
      </c>
      <c r="M200" s="73"/>
    </row>
    <row r="201" spans="1:13" s="93" customFormat="1" ht="18.75" customHeight="1">
      <c r="A201" s="83">
        <v>192</v>
      </c>
      <c r="B201" s="368"/>
      <c r="C201" s="453" t="s">
        <v>655</v>
      </c>
      <c r="D201" s="381" t="s">
        <v>5908</v>
      </c>
      <c r="E201" s="344" t="s">
        <v>668</v>
      </c>
      <c r="F201" s="83" t="s">
        <v>658</v>
      </c>
      <c r="G201" s="73"/>
      <c r="H201" s="73"/>
      <c r="I201" s="83" t="s">
        <v>658</v>
      </c>
      <c r="J201" s="73"/>
      <c r="K201" s="454"/>
      <c r="L201" s="369">
        <v>2929.5</v>
      </c>
      <c r="M201" s="73"/>
    </row>
    <row r="202" spans="1:13" s="93" customFormat="1" ht="18.75" customHeight="1">
      <c r="A202" s="83">
        <v>193</v>
      </c>
      <c r="B202" s="368"/>
      <c r="C202" s="453" t="s">
        <v>655</v>
      </c>
      <c r="D202" s="381" t="s">
        <v>5908</v>
      </c>
      <c r="E202" s="344" t="s">
        <v>668</v>
      </c>
      <c r="F202" s="83" t="s">
        <v>658</v>
      </c>
      <c r="G202" s="73"/>
      <c r="H202" s="73"/>
      <c r="I202" s="83" t="s">
        <v>658</v>
      </c>
      <c r="J202" s="73"/>
      <c r="K202" s="454"/>
      <c r="L202" s="369">
        <v>2929.5</v>
      </c>
      <c r="M202" s="73"/>
    </row>
    <row r="203" spans="1:13" s="93" customFormat="1" ht="18.75" customHeight="1">
      <c r="A203" s="83">
        <v>194</v>
      </c>
      <c r="B203" s="368"/>
      <c r="C203" s="453" t="s">
        <v>655</v>
      </c>
      <c r="D203" s="381" t="s">
        <v>5908</v>
      </c>
      <c r="E203" s="344" t="s">
        <v>668</v>
      </c>
      <c r="F203" s="83" t="s">
        <v>658</v>
      </c>
      <c r="G203" s="73"/>
      <c r="H203" s="73"/>
      <c r="I203" s="83" t="s">
        <v>658</v>
      </c>
      <c r="J203" s="73"/>
      <c r="K203" s="454"/>
      <c r="L203" s="369">
        <v>2925</v>
      </c>
      <c r="M203" s="73"/>
    </row>
    <row r="204" spans="1:13" s="93" customFormat="1" ht="18.75" customHeight="1">
      <c r="A204" s="83">
        <v>195</v>
      </c>
      <c r="B204" s="368"/>
      <c r="C204" s="453" t="s">
        <v>655</v>
      </c>
      <c r="D204" s="381" t="s">
        <v>5908</v>
      </c>
      <c r="E204" s="344" t="s">
        <v>668</v>
      </c>
      <c r="F204" s="83" t="s">
        <v>658</v>
      </c>
      <c r="G204" s="73"/>
      <c r="H204" s="73"/>
      <c r="I204" s="83" t="s">
        <v>658</v>
      </c>
      <c r="J204" s="73"/>
      <c r="K204" s="454"/>
      <c r="L204" s="369">
        <v>2925</v>
      </c>
      <c r="M204" s="73"/>
    </row>
    <row r="205" spans="1:13" s="93" customFormat="1" ht="18.75" customHeight="1">
      <c r="A205" s="83">
        <v>196</v>
      </c>
      <c r="B205" s="368"/>
      <c r="C205" s="453" t="s">
        <v>655</v>
      </c>
      <c r="D205" s="381" t="s">
        <v>5908</v>
      </c>
      <c r="E205" s="344" t="s">
        <v>668</v>
      </c>
      <c r="F205" s="83" t="s">
        <v>658</v>
      </c>
      <c r="G205" s="73"/>
      <c r="H205" s="73"/>
      <c r="I205" s="83" t="s">
        <v>658</v>
      </c>
      <c r="J205" s="73"/>
      <c r="K205" s="454"/>
      <c r="L205" s="369">
        <v>2925</v>
      </c>
      <c r="M205" s="73"/>
    </row>
    <row r="206" spans="1:13" s="93" customFormat="1" ht="18.75" customHeight="1">
      <c r="A206" s="83">
        <v>197</v>
      </c>
      <c r="B206" s="368"/>
      <c r="C206" s="453" t="s">
        <v>655</v>
      </c>
      <c r="D206" s="381" t="s">
        <v>5908</v>
      </c>
      <c r="E206" s="344" t="s">
        <v>668</v>
      </c>
      <c r="F206" s="83" t="s">
        <v>658</v>
      </c>
      <c r="G206" s="73"/>
      <c r="H206" s="73"/>
      <c r="I206" s="83" t="s">
        <v>658</v>
      </c>
      <c r="J206" s="73"/>
      <c r="K206" s="454"/>
      <c r="L206" s="369">
        <v>2925</v>
      </c>
      <c r="M206" s="73"/>
    </row>
    <row r="207" spans="1:13" s="93" customFormat="1" ht="18.75" customHeight="1">
      <c r="A207" s="83">
        <v>198</v>
      </c>
      <c r="B207" s="368"/>
      <c r="C207" s="453" t="s">
        <v>655</v>
      </c>
      <c r="D207" s="381" t="s">
        <v>5908</v>
      </c>
      <c r="E207" s="344" t="s">
        <v>668</v>
      </c>
      <c r="F207" s="83" t="s">
        <v>658</v>
      </c>
      <c r="G207" s="73"/>
      <c r="H207" s="73"/>
      <c r="I207" s="83" t="s">
        <v>658</v>
      </c>
      <c r="J207" s="73"/>
      <c r="K207" s="454"/>
      <c r="L207" s="369">
        <v>2925</v>
      </c>
      <c r="M207" s="73"/>
    </row>
    <row r="208" spans="1:13" s="93" customFormat="1" ht="18.75" customHeight="1">
      <c r="A208" s="83">
        <v>199</v>
      </c>
      <c r="B208" s="368"/>
      <c r="C208" s="453" t="s">
        <v>655</v>
      </c>
      <c r="D208" s="381" t="s">
        <v>5908</v>
      </c>
      <c r="E208" s="344" t="s">
        <v>668</v>
      </c>
      <c r="F208" s="83" t="s">
        <v>658</v>
      </c>
      <c r="G208" s="73"/>
      <c r="H208" s="73"/>
      <c r="I208" s="83" t="s">
        <v>658</v>
      </c>
      <c r="J208" s="73"/>
      <c r="K208" s="454"/>
      <c r="L208" s="369">
        <v>2929.5</v>
      </c>
      <c r="M208" s="73"/>
    </row>
    <row r="209" spans="1:13" s="93" customFormat="1" ht="18.75" customHeight="1">
      <c r="A209" s="83">
        <v>200</v>
      </c>
      <c r="B209" s="368"/>
      <c r="C209" s="453" t="s">
        <v>655</v>
      </c>
      <c r="D209" s="381" t="s">
        <v>5908</v>
      </c>
      <c r="E209" s="344" t="s">
        <v>668</v>
      </c>
      <c r="F209" s="83" t="s">
        <v>658</v>
      </c>
      <c r="G209" s="73"/>
      <c r="H209" s="73"/>
      <c r="I209" s="83" t="s">
        <v>658</v>
      </c>
      <c r="J209" s="73"/>
      <c r="K209" s="454"/>
      <c r="L209" s="369">
        <v>2929.5</v>
      </c>
      <c r="M209" s="73"/>
    </row>
    <row r="210" spans="1:13" s="93" customFormat="1" ht="18.75" customHeight="1">
      <c r="A210" s="83">
        <v>201</v>
      </c>
      <c r="B210" s="368"/>
      <c r="C210" s="453" t="s">
        <v>655</v>
      </c>
      <c r="D210" s="381" t="s">
        <v>5908</v>
      </c>
      <c r="E210" s="344" t="s">
        <v>668</v>
      </c>
      <c r="F210" s="83" t="s">
        <v>658</v>
      </c>
      <c r="G210" s="73"/>
      <c r="H210" s="73"/>
      <c r="I210" s="83" t="s">
        <v>658</v>
      </c>
      <c r="J210" s="73"/>
      <c r="K210" s="454"/>
      <c r="L210" s="369">
        <v>2929.5</v>
      </c>
      <c r="M210" s="73"/>
    </row>
    <row r="211" spans="1:13" s="93" customFormat="1" ht="18.75" customHeight="1">
      <c r="A211" s="83">
        <v>202</v>
      </c>
      <c r="B211" s="368"/>
      <c r="C211" s="453" t="s">
        <v>655</v>
      </c>
      <c r="D211" s="381" t="s">
        <v>5908</v>
      </c>
      <c r="E211" s="344" t="s">
        <v>668</v>
      </c>
      <c r="F211" s="83" t="s">
        <v>658</v>
      </c>
      <c r="G211" s="73"/>
      <c r="H211" s="73"/>
      <c r="I211" s="83" t="s">
        <v>658</v>
      </c>
      <c r="J211" s="73"/>
      <c r="K211" s="454"/>
      <c r="L211" s="369">
        <v>2929.5</v>
      </c>
      <c r="M211" s="73"/>
    </row>
    <row r="212" spans="1:13" s="93" customFormat="1" ht="18.75" customHeight="1">
      <c r="A212" s="83">
        <v>203</v>
      </c>
      <c r="B212" s="368"/>
      <c r="C212" s="453" t="s">
        <v>655</v>
      </c>
      <c r="D212" s="381" t="s">
        <v>5908</v>
      </c>
      <c r="E212" s="344" t="s">
        <v>668</v>
      </c>
      <c r="F212" s="83" t="s">
        <v>658</v>
      </c>
      <c r="G212" s="73"/>
      <c r="H212" s="73"/>
      <c r="I212" s="83" t="s">
        <v>658</v>
      </c>
      <c r="J212" s="73"/>
      <c r="K212" s="454"/>
      <c r="L212" s="369">
        <v>2929.5</v>
      </c>
      <c r="M212" s="73"/>
    </row>
    <row r="213" spans="1:13" s="93" customFormat="1" ht="18.75" customHeight="1">
      <c r="A213" s="83">
        <v>204</v>
      </c>
      <c r="B213" s="368"/>
      <c r="C213" s="453" t="s">
        <v>655</v>
      </c>
      <c r="D213" s="381" t="s">
        <v>5908</v>
      </c>
      <c r="E213" s="344" t="s">
        <v>668</v>
      </c>
      <c r="F213" s="83" t="s">
        <v>658</v>
      </c>
      <c r="G213" s="73"/>
      <c r="H213" s="73"/>
      <c r="I213" s="83" t="s">
        <v>658</v>
      </c>
      <c r="J213" s="73"/>
      <c r="K213" s="454"/>
      <c r="L213" s="369">
        <v>2925</v>
      </c>
      <c r="M213" s="73"/>
    </row>
    <row r="214" spans="1:13" s="93" customFormat="1" ht="18.75" customHeight="1">
      <c r="A214" s="83">
        <v>205</v>
      </c>
      <c r="B214" s="368"/>
      <c r="C214" s="453" t="s">
        <v>655</v>
      </c>
      <c r="D214" s="381" t="s">
        <v>5908</v>
      </c>
      <c r="E214" s="344" t="s">
        <v>668</v>
      </c>
      <c r="F214" s="83" t="s">
        <v>658</v>
      </c>
      <c r="G214" s="73"/>
      <c r="H214" s="73"/>
      <c r="I214" s="83" t="s">
        <v>658</v>
      </c>
      <c r="J214" s="73"/>
      <c r="K214" s="454"/>
      <c r="L214" s="369">
        <v>2925</v>
      </c>
      <c r="M214" s="73"/>
    </row>
    <row r="215" spans="1:13" s="93" customFormat="1" ht="18.75" customHeight="1">
      <c r="A215" s="83">
        <v>206</v>
      </c>
      <c r="B215" s="368"/>
      <c r="C215" s="453" t="s">
        <v>655</v>
      </c>
      <c r="D215" s="381" t="s">
        <v>5908</v>
      </c>
      <c r="E215" s="344" t="s">
        <v>668</v>
      </c>
      <c r="F215" s="83" t="s">
        <v>658</v>
      </c>
      <c r="G215" s="73"/>
      <c r="H215" s="73"/>
      <c r="I215" s="83" t="s">
        <v>658</v>
      </c>
      <c r="J215" s="73"/>
      <c r="K215" s="454"/>
      <c r="L215" s="369">
        <v>2925</v>
      </c>
      <c r="M215" s="73"/>
    </row>
    <row r="216" spans="1:13" s="93" customFormat="1" ht="18.75" customHeight="1">
      <c r="A216" s="83">
        <v>207</v>
      </c>
      <c r="B216" s="368"/>
      <c r="C216" s="453" t="s">
        <v>655</v>
      </c>
      <c r="D216" s="381" t="s">
        <v>5908</v>
      </c>
      <c r="E216" s="344" t="s">
        <v>668</v>
      </c>
      <c r="F216" s="83" t="s">
        <v>658</v>
      </c>
      <c r="G216" s="73"/>
      <c r="H216" s="73"/>
      <c r="I216" s="83" t="s">
        <v>658</v>
      </c>
      <c r="J216" s="73"/>
      <c r="K216" s="454"/>
      <c r="L216" s="369">
        <v>2925</v>
      </c>
      <c r="M216" s="73"/>
    </row>
    <row r="217" spans="1:13" s="93" customFormat="1" ht="18.75" customHeight="1">
      <c r="A217" s="83">
        <v>208</v>
      </c>
      <c r="B217" s="368"/>
      <c r="C217" s="453" t="s">
        <v>655</v>
      </c>
      <c r="D217" s="381" t="s">
        <v>5908</v>
      </c>
      <c r="E217" s="344" t="s">
        <v>668</v>
      </c>
      <c r="F217" s="83" t="s">
        <v>658</v>
      </c>
      <c r="G217" s="73"/>
      <c r="H217" s="73"/>
      <c r="I217" s="83" t="s">
        <v>658</v>
      </c>
      <c r="J217" s="73"/>
      <c r="K217" s="454"/>
      <c r="L217" s="369">
        <v>2925</v>
      </c>
      <c r="M217" s="73"/>
    </row>
    <row r="218" spans="1:13" s="93" customFormat="1" ht="18.75" customHeight="1">
      <c r="A218" s="83">
        <v>209</v>
      </c>
      <c r="B218" s="368"/>
      <c r="C218" s="453" t="s">
        <v>655</v>
      </c>
      <c r="D218" s="381" t="s">
        <v>5908</v>
      </c>
      <c r="E218" s="344" t="s">
        <v>668</v>
      </c>
      <c r="F218" s="83" t="s">
        <v>658</v>
      </c>
      <c r="G218" s="73"/>
      <c r="H218" s="73"/>
      <c r="I218" s="83" t="s">
        <v>658</v>
      </c>
      <c r="J218" s="73"/>
      <c r="K218" s="454"/>
      <c r="L218" s="369">
        <v>2925</v>
      </c>
      <c r="M218" s="73"/>
    </row>
    <row r="219" spans="1:13" s="93" customFormat="1" ht="18.75" customHeight="1">
      <c r="A219" s="83">
        <v>210</v>
      </c>
      <c r="B219" s="368"/>
      <c r="C219" s="453" t="s">
        <v>655</v>
      </c>
      <c r="D219" s="381" t="s">
        <v>5908</v>
      </c>
      <c r="E219" s="344" t="s">
        <v>668</v>
      </c>
      <c r="F219" s="83" t="s">
        <v>658</v>
      </c>
      <c r="G219" s="73"/>
      <c r="H219" s="73"/>
      <c r="I219" s="83" t="s">
        <v>658</v>
      </c>
      <c r="J219" s="73"/>
      <c r="K219" s="454"/>
      <c r="L219" s="369">
        <v>2925</v>
      </c>
      <c r="M219" s="73"/>
    </row>
    <row r="220" spans="1:13" s="93" customFormat="1" ht="18.75" customHeight="1">
      <c r="A220" s="83">
        <v>211</v>
      </c>
      <c r="B220" s="368"/>
      <c r="C220" s="453" t="s">
        <v>655</v>
      </c>
      <c r="D220" s="381" t="s">
        <v>5908</v>
      </c>
      <c r="E220" s="344" t="s">
        <v>668</v>
      </c>
      <c r="F220" s="83" t="s">
        <v>658</v>
      </c>
      <c r="G220" s="73"/>
      <c r="H220" s="73"/>
      <c r="I220" s="83" t="s">
        <v>658</v>
      </c>
      <c r="J220" s="73"/>
      <c r="K220" s="454"/>
      <c r="L220" s="369">
        <v>2925</v>
      </c>
      <c r="M220" s="73"/>
    </row>
    <row r="221" spans="1:13" s="93" customFormat="1" ht="18.75" customHeight="1">
      <c r="A221" s="83">
        <v>212</v>
      </c>
      <c r="B221" s="368"/>
      <c r="C221" s="453" t="s">
        <v>655</v>
      </c>
      <c r="D221" s="381" t="s">
        <v>5908</v>
      </c>
      <c r="E221" s="344" t="s">
        <v>668</v>
      </c>
      <c r="F221" s="83" t="s">
        <v>658</v>
      </c>
      <c r="G221" s="73"/>
      <c r="H221" s="73"/>
      <c r="I221" s="83" t="s">
        <v>658</v>
      </c>
      <c r="J221" s="73"/>
      <c r="K221" s="454"/>
      <c r="L221" s="369">
        <v>2925</v>
      </c>
      <c r="M221" s="73"/>
    </row>
    <row r="222" spans="1:13" s="93" customFormat="1" ht="18.75" customHeight="1">
      <c r="A222" s="83">
        <v>213</v>
      </c>
      <c r="B222" s="368"/>
      <c r="C222" s="453" t="s">
        <v>655</v>
      </c>
      <c r="D222" s="381" t="s">
        <v>5908</v>
      </c>
      <c r="E222" s="344" t="s">
        <v>668</v>
      </c>
      <c r="F222" s="83" t="s">
        <v>658</v>
      </c>
      <c r="G222" s="73"/>
      <c r="H222" s="73"/>
      <c r="I222" s="83" t="s">
        <v>658</v>
      </c>
      <c r="J222" s="73"/>
      <c r="K222" s="454"/>
      <c r="L222" s="369">
        <v>2925</v>
      </c>
      <c r="M222" s="73"/>
    </row>
    <row r="223" spans="1:13" s="93" customFormat="1" ht="18.75" customHeight="1">
      <c r="A223" s="83">
        <v>214</v>
      </c>
      <c r="B223" s="368"/>
      <c r="C223" s="453" t="s">
        <v>655</v>
      </c>
      <c r="D223" s="381" t="s">
        <v>5908</v>
      </c>
      <c r="E223" s="344" t="s">
        <v>668</v>
      </c>
      <c r="F223" s="83" t="s">
        <v>658</v>
      </c>
      <c r="G223" s="73"/>
      <c r="H223" s="73"/>
      <c r="I223" s="83" t="s">
        <v>658</v>
      </c>
      <c r="J223" s="73"/>
      <c r="K223" s="454"/>
      <c r="L223" s="369">
        <v>2925</v>
      </c>
      <c r="M223" s="73"/>
    </row>
    <row r="224" spans="1:13" s="93" customFormat="1" ht="18.75" customHeight="1">
      <c r="A224" s="83">
        <v>215</v>
      </c>
      <c r="B224" s="368"/>
      <c r="C224" s="453" t="s">
        <v>655</v>
      </c>
      <c r="D224" s="381" t="s">
        <v>5908</v>
      </c>
      <c r="E224" s="344" t="s">
        <v>668</v>
      </c>
      <c r="F224" s="83" t="s">
        <v>658</v>
      </c>
      <c r="G224" s="73"/>
      <c r="H224" s="73"/>
      <c r="I224" s="83" t="s">
        <v>658</v>
      </c>
      <c r="J224" s="73"/>
      <c r="K224" s="454"/>
      <c r="L224" s="369">
        <v>2925</v>
      </c>
      <c r="M224" s="73"/>
    </row>
    <row r="225" spans="1:13" s="93" customFormat="1" ht="18.75" customHeight="1">
      <c r="A225" s="83">
        <v>216</v>
      </c>
      <c r="B225" s="368"/>
      <c r="C225" s="453" t="s">
        <v>655</v>
      </c>
      <c r="D225" s="381" t="s">
        <v>5908</v>
      </c>
      <c r="E225" s="344" t="s">
        <v>668</v>
      </c>
      <c r="F225" s="83" t="s">
        <v>658</v>
      </c>
      <c r="G225" s="73"/>
      <c r="H225" s="73"/>
      <c r="I225" s="83" t="s">
        <v>658</v>
      </c>
      <c r="J225" s="73"/>
      <c r="K225" s="454"/>
      <c r="L225" s="369">
        <v>2925</v>
      </c>
      <c r="M225" s="73"/>
    </row>
    <row r="226" spans="1:13" s="93" customFormat="1" ht="18.75" customHeight="1">
      <c r="A226" s="83">
        <v>217</v>
      </c>
      <c r="B226" s="368"/>
      <c r="C226" s="453" t="s">
        <v>655</v>
      </c>
      <c r="D226" s="381" t="s">
        <v>5908</v>
      </c>
      <c r="E226" s="344" t="s">
        <v>668</v>
      </c>
      <c r="F226" s="83" t="s">
        <v>658</v>
      </c>
      <c r="G226" s="73"/>
      <c r="H226" s="73"/>
      <c r="I226" s="83" t="s">
        <v>658</v>
      </c>
      <c r="J226" s="73"/>
      <c r="K226" s="454"/>
      <c r="L226" s="369">
        <v>2925</v>
      </c>
      <c r="M226" s="73"/>
    </row>
    <row r="227" spans="1:13" s="93" customFormat="1" ht="18.75" customHeight="1">
      <c r="A227" s="83">
        <v>218</v>
      </c>
      <c r="B227" s="368"/>
      <c r="C227" s="453" t="s">
        <v>655</v>
      </c>
      <c r="D227" s="381" t="s">
        <v>5908</v>
      </c>
      <c r="E227" s="344" t="s">
        <v>668</v>
      </c>
      <c r="F227" s="83" t="s">
        <v>658</v>
      </c>
      <c r="G227" s="73"/>
      <c r="H227" s="73"/>
      <c r="I227" s="83" t="s">
        <v>658</v>
      </c>
      <c r="J227" s="73"/>
      <c r="K227" s="454"/>
      <c r="L227" s="369">
        <v>2925</v>
      </c>
      <c r="M227" s="73"/>
    </row>
    <row r="228" spans="1:13" s="93" customFormat="1" ht="18.75" customHeight="1">
      <c r="A228" s="83">
        <v>219</v>
      </c>
      <c r="B228" s="368" t="s">
        <v>5917</v>
      </c>
      <c r="C228" s="453" t="s">
        <v>5918</v>
      </c>
      <c r="D228" s="381" t="s">
        <v>5919</v>
      </c>
      <c r="E228" s="369" t="s">
        <v>5920</v>
      </c>
      <c r="F228" s="83" t="s">
        <v>658</v>
      </c>
      <c r="G228" s="73"/>
      <c r="H228" s="73"/>
      <c r="I228" s="83" t="s">
        <v>658</v>
      </c>
      <c r="J228" s="73"/>
      <c r="K228" s="454"/>
      <c r="L228" s="369">
        <v>37653</v>
      </c>
      <c r="M228" s="73"/>
    </row>
    <row r="229" spans="1:13" s="93" customFormat="1" ht="18.75" customHeight="1">
      <c r="A229" s="83">
        <v>220</v>
      </c>
      <c r="B229" s="368" t="s">
        <v>5899</v>
      </c>
      <c r="C229" s="453" t="s">
        <v>5918</v>
      </c>
      <c r="D229" s="381" t="s">
        <v>5921</v>
      </c>
      <c r="E229" s="369" t="s">
        <v>5922</v>
      </c>
      <c r="F229" s="83" t="s">
        <v>658</v>
      </c>
      <c r="G229" s="73"/>
      <c r="H229" s="73"/>
      <c r="I229" s="83" t="s">
        <v>658</v>
      </c>
      <c r="J229" s="73"/>
      <c r="K229" s="454"/>
      <c r="L229" s="369">
        <v>6167.66</v>
      </c>
      <c r="M229" s="73"/>
    </row>
    <row r="230" spans="1:13" s="93" customFormat="1" ht="18.75" customHeight="1">
      <c r="A230" s="83">
        <v>221</v>
      </c>
      <c r="B230" s="368" t="s">
        <v>5900</v>
      </c>
      <c r="C230" s="453" t="s">
        <v>954</v>
      </c>
      <c r="D230" s="381" t="s">
        <v>5979</v>
      </c>
      <c r="E230" s="369" t="s">
        <v>5980</v>
      </c>
      <c r="F230" s="83" t="s">
        <v>658</v>
      </c>
      <c r="G230" s="73"/>
      <c r="H230" s="73"/>
      <c r="I230" s="83" t="s">
        <v>658</v>
      </c>
      <c r="J230" s="73"/>
      <c r="K230" s="454"/>
      <c r="L230" s="369">
        <v>4000</v>
      </c>
      <c r="M230" s="73"/>
    </row>
    <row r="231" spans="1:13" s="93" customFormat="1" ht="18.75" customHeight="1">
      <c r="A231" s="83">
        <v>222</v>
      </c>
      <c r="B231" s="583" t="s">
        <v>5927</v>
      </c>
      <c r="C231" s="453" t="s">
        <v>347</v>
      </c>
      <c r="D231" s="381" t="s">
        <v>1214</v>
      </c>
      <c r="E231" s="369" t="s">
        <v>1215</v>
      </c>
      <c r="F231" s="83" t="s">
        <v>658</v>
      </c>
      <c r="G231" s="73"/>
      <c r="H231" s="73"/>
      <c r="I231" s="83" t="s">
        <v>658</v>
      </c>
      <c r="J231" s="73"/>
      <c r="K231" s="454"/>
      <c r="L231" s="369">
        <v>312</v>
      </c>
      <c r="M231" s="369" t="s">
        <v>5981</v>
      </c>
    </row>
    <row r="232" spans="1:13" s="93" customFormat="1" ht="18.75" customHeight="1">
      <c r="A232" s="83">
        <v>223</v>
      </c>
      <c r="B232" s="583" t="s">
        <v>5927</v>
      </c>
      <c r="C232" s="453" t="s">
        <v>347</v>
      </c>
      <c r="D232" s="381" t="s">
        <v>1214</v>
      </c>
      <c r="E232" s="369" t="s">
        <v>1215</v>
      </c>
      <c r="F232" s="83" t="s">
        <v>658</v>
      </c>
      <c r="G232" s="533"/>
      <c r="H232" s="73"/>
      <c r="I232" s="83" t="s">
        <v>658</v>
      </c>
      <c r="J232" s="73"/>
      <c r="K232" s="454"/>
      <c r="L232" s="369">
        <v>530</v>
      </c>
      <c r="M232" s="369" t="s">
        <v>5982</v>
      </c>
    </row>
    <row r="233" spans="1:13" s="93" customFormat="1" ht="18.75" customHeight="1">
      <c r="A233" s="83">
        <v>224</v>
      </c>
      <c r="B233" s="583" t="s">
        <v>5927</v>
      </c>
      <c r="C233" s="453" t="s">
        <v>347</v>
      </c>
      <c r="D233" s="381" t="s">
        <v>1214</v>
      </c>
      <c r="E233" s="369" t="s">
        <v>1215</v>
      </c>
      <c r="F233" s="83" t="s">
        <v>658</v>
      </c>
      <c r="G233" s="533"/>
      <c r="H233" s="73"/>
      <c r="I233" s="83" t="s">
        <v>658</v>
      </c>
      <c r="J233" s="73"/>
      <c r="K233" s="454"/>
      <c r="L233" s="369">
        <v>290</v>
      </c>
      <c r="M233" s="369" t="s">
        <v>5983</v>
      </c>
    </row>
    <row r="234" spans="1:13" s="93" customFormat="1" ht="18.75" customHeight="1">
      <c r="A234" s="83">
        <v>225</v>
      </c>
      <c r="B234" s="583" t="s">
        <v>5927</v>
      </c>
      <c r="C234" s="453" t="s">
        <v>347</v>
      </c>
      <c r="D234" s="381" t="s">
        <v>1214</v>
      </c>
      <c r="E234" s="369" t="s">
        <v>1215</v>
      </c>
      <c r="F234" s="83" t="s">
        <v>658</v>
      </c>
      <c r="G234" s="533"/>
      <c r="H234" s="73"/>
      <c r="I234" s="83" t="s">
        <v>658</v>
      </c>
      <c r="J234" s="73"/>
      <c r="K234" s="454"/>
      <c r="L234" s="369">
        <v>455</v>
      </c>
      <c r="M234" s="369" t="s">
        <v>5984</v>
      </c>
    </row>
    <row r="235" spans="1:13" s="93" customFormat="1" ht="18.75" customHeight="1">
      <c r="A235" s="83">
        <v>226</v>
      </c>
      <c r="B235" s="583" t="s">
        <v>5927</v>
      </c>
      <c r="C235" s="453" t="s">
        <v>347</v>
      </c>
      <c r="D235" s="381" t="s">
        <v>1214</v>
      </c>
      <c r="E235" s="369" t="s">
        <v>1215</v>
      </c>
      <c r="F235" s="83" t="s">
        <v>658</v>
      </c>
      <c r="G235" s="533"/>
      <c r="H235" s="73"/>
      <c r="I235" s="83" t="s">
        <v>658</v>
      </c>
      <c r="J235" s="73"/>
      <c r="K235" s="454"/>
      <c r="L235" s="369">
        <v>360</v>
      </c>
      <c r="M235" s="369" t="s">
        <v>5985</v>
      </c>
    </row>
    <row r="236" spans="1:13" s="93" customFormat="1" ht="18.75" customHeight="1">
      <c r="A236" s="83">
        <v>227</v>
      </c>
      <c r="B236" s="583" t="s">
        <v>5927</v>
      </c>
      <c r="C236" s="453" t="s">
        <v>347</v>
      </c>
      <c r="D236" s="381" t="s">
        <v>1214</v>
      </c>
      <c r="E236" s="369" t="s">
        <v>1215</v>
      </c>
      <c r="F236" s="83" t="s">
        <v>658</v>
      </c>
      <c r="G236" s="367"/>
      <c r="H236" s="73"/>
      <c r="I236" s="83" t="s">
        <v>658</v>
      </c>
      <c r="J236" s="73"/>
      <c r="K236" s="533"/>
      <c r="L236" s="369">
        <v>550</v>
      </c>
      <c r="M236" s="369" t="s">
        <v>5986</v>
      </c>
    </row>
    <row r="237" spans="1:13" s="93" customFormat="1" ht="18.75" customHeight="1">
      <c r="A237" s="83">
        <v>228</v>
      </c>
      <c r="B237" s="583" t="s">
        <v>5927</v>
      </c>
      <c r="C237" s="453" t="s">
        <v>347</v>
      </c>
      <c r="D237" s="381" t="s">
        <v>1214</v>
      </c>
      <c r="E237" s="369" t="s">
        <v>1215</v>
      </c>
      <c r="F237" s="83" t="s">
        <v>658</v>
      </c>
      <c r="G237" s="367"/>
      <c r="H237" s="73"/>
      <c r="I237" s="83" t="s">
        <v>658</v>
      </c>
      <c r="J237" s="73"/>
      <c r="K237" s="533"/>
      <c r="L237" s="369">
        <v>265</v>
      </c>
      <c r="M237" s="369" t="s">
        <v>5987</v>
      </c>
    </row>
    <row r="238" spans="1:13" s="93" customFormat="1" ht="18.75" customHeight="1">
      <c r="A238" s="83">
        <v>229</v>
      </c>
      <c r="B238" s="583" t="s">
        <v>5927</v>
      </c>
      <c r="C238" s="453" t="s">
        <v>347</v>
      </c>
      <c r="D238" s="381" t="s">
        <v>1214</v>
      </c>
      <c r="E238" s="369" t="s">
        <v>1215</v>
      </c>
      <c r="F238" s="83" t="s">
        <v>658</v>
      </c>
      <c r="G238" s="533"/>
      <c r="H238" s="73"/>
      <c r="I238" s="83" t="s">
        <v>658</v>
      </c>
      <c r="J238" s="73"/>
      <c r="K238" s="454"/>
      <c r="L238" s="369">
        <v>340</v>
      </c>
      <c r="M238" s="369" t="s">
        <v>5988</v>
      </c>
    </row>
    <row r="239" spans="1:13" s="93" customFormat="1" ht="18.75" customHeight="1">
      <c r="A239" s="83">
        <v>230</v>
      </c>
      <c r="B239" s="583" t="s">
        <v>5927</v>
      </c>
      <c r="C239" s="453" t="s">
        <v>347</v>
      </c>
      <c r="D239" s="381" t="s">
        <v>1214</v>
      </c>
      <c r="E239" s="369" t="s">
        <v>1215</v>
      </c>
      <c r="F239" s="83" t="s">
        <v>658</v>
      </c>
      <c r="G239" s="533"/>
      <c r="H239" s="73"/>
      <c r="I239" s="83" t="s">
        <v>658</v>
      </c>
      <c r="J239" s="73"/>
      <c r="K239" s="454"/>
      <c r="L239" s="369">
        <v>225</v>
      </c>
      <c r="M239" s="369" t="s">
        <v>5989</v>
      </c>
    </row>
    <row r="240" spans="1:13" s="93" customFormat="1" ht="18.75" customHeight="1">
      <c r="A240" s="83">
        <v>231</v>
      </c>
      <c r="B240" s="583" t="s">
        <v>5927</v>
      </c>
      <c r="C240" s="453" t="s">
        <v>347</v>
      </c>
      <c r="D240" s="381" t="s">
        <v>1214</v>
      </c>
      <c r="E240" s="369" t="s">
        <v>1215</v>
      </c>
      <c r="F240" s="83" t="s">
        <v>658</v>
      </c>
      <c r="G240" s="533"/>
      <c r="H240" s="533"/>
      <c r="I240" s="83" t="s">
        <v>658</v>
      </c>
      <c r="J240" s="73"/>
      <c r="K240" s="533"/>
      <c r="L240" s="369">
        <v>270</v>
      </c>
      <c r="M240" s="369" t="s">
        <v>5990</v>
      </c>
    </row>
    <row r="241" spans="1:13" s="93" customFormat="1" ht="18.75" customHeight="1">
      <c r="A241" s="83">
        <v>232</v>
      </c>
      <c r="B241" s="583" t="s">
        <v>5991</v>
      </c>
      <c r="C241" s="453" t="s">
        <v>347</v>
      </c>
      <c r="D241" s="381" t="s">
        <v>960</v>
      </c>
      <c r="E241" s="369" t="s">
        <v>961</v>
      </c>
      <c r="F241" s="83" t="s">
        <v>658</v>
      </c>
      <c r="G241" s="533"/>
      <c r="H241" s="533"/>
      <c r="I241" s="83" t="s">
        <v>658</v>
      </c>
      <c r="J241" s="73"/>
      <c r="K241" s="533"/>
      <c r="L241" s="533">
        <v>200</v>
      </c>
      <c r="M241" s="369" t="s">
        <v>1209</v>
      </c>
    </row>
    <row r="242" spans="1:13" s="93" customFormat="1" ht="18.75" customHeight="1">
      <c r="A242" s="83">
        <v>233</v>
      </c>
      <c r="B242" s="583" t="s">
        <v>5899</v>
      </c>
      <c r="C242" s="453" t="s">
        <v>347</v>
      </c>
      <c r="D242" s="381" t="s">
        <v>1205</v>
      </c>
      <c r="E242" s="375">
        <v>405215093</v>
      </c>
      <c r="F242" s="83" t="s">
        <v>658</v>
      </c>
      <c r="G242" s="533"/>
      <c r="H242" s="533"/>
      <c r="I242" s="83" t="s">
        <v>658</v>
      </c>
      <c r="J242" s="73"/>
      <c r="K242" s="533"/>
      <c r="L242" s="533">
        <v>1000</v>
      </c>
      <c r="M242" s="369" t="s">
        <v>5992</v>
      </c>
    </row>
    <row r="243" spans="1:13" s="93" customFormat="1" ht="18.75" customHeight="1">
      <c r="A243" s="83">
        <v>234</v>
      </c>
      <c r="B243" s="583" t="s">
        <v>5993</v>
      </c>
      <c r="C243" s="453" t="s">
        <v>347</v>
      </c>
      <c r="D243" s="381" t="s">
        <v>5994</v>
      </c>
      <c r="E243" s="369" t="s">
        <v>5995</v>
      </c>
      <c r="F243" s="83" t="s">
        <v>658</v>
      </c>
      <c r="G243" s="533"/>
      <c r="H243" s="73"/>
      <c r="I243" s="83" t="s">
        <v>658</v>
      </c>
      <c r="J243" s="73"/>
      <c r="K243" s="454"/>
      <c r="L243" s="369">
        <v>2331.6</v>
      </c>
      <c r="M243" s="369" t="s">
        <v>5996</v>
      </c>
    </row>
    <row r="244" spans="1:13" s="93" customFormat="1" ht="18.75" customHeight="1">
      <c r="A244" s="83">
        <v>235</v>
      </c>
      <c r="B244" s="583" t="s">
        <v>5993</v>
      </c>
      <c r="C244" s="453" t="s">
        <v>347</v>
      </c>
      <c r="D244" s="381" t="s">
        <v>5994</v>
      </c>
      <c r="E244" s="369" t="s">
        <v>5995</v>
      </c>
      <c r="F244" s="83" t="s">
        <v>658</v>
      </c>
      <c r="G244" s="533"/>
      <c r="H244" s="73"/>
      <c r="I244" s="83" t="s">
        <v>658</v>
      </c>
      <c r="J244" s="73"/>
      <c r="K244" s="454"/>
      <c r="L244" s="369">
        <v>1625</v>
      </c>
      <c r="M244" s="369" t="s">
        <v>5997</v>
      </c>
    </row>
    <row r="245" spans="1:13" s="93" customFormat="1" ht="18.75" customHeight="1">
      <c r="A245" s="83">
        <v>236</v>
      </c>
      <c r="B245" s="583" t="s">
        <v>5998</v>
      </c>
      <c r="C245" s="453" t="s">
        <v>347</v>
      </c>
      <c r="D245" s="381" t="s">
        <v>1217</v>
      </c>
      <c r="E245" s="369" t="s">
        <v>1218</v>
      </c>
      <c r="F245" s="83" t="s">
        <v>658</v>
      </c>
      <c r="G245" s="533"/>
      <c r="H245" s="533"/>
      <c r="I245" s="83" t="s">
        <v>658</v>
      </c>
      <c r="J245" s="73"/>
      <c r="K245" s="533"/>
      <c r="L245" s="533">
        <v>450</v>
      </c>
      <c r="M245" s="369" t="s">
        <v>5999</v>
      </c>
    </row>
    <row r="246" spans="1:13" s="93" customFormat="1" ht="18.75" customHeight="1">
      <c r="A246" s="83">
        <v>237</v>
      </c>
      <c r="B246" s="368" t="s">
        <v>6000</v>
      </c>
      <c r="C246" s="453" t="s">
        <v>655</v>
      </c>
      <c r="D246" s="381" t="s">
        <v>6001</v>
      </c>
      <c r="E246" s="369" t="s">
        <v>6002</v>
      </c>
      <c r="F246" s="83" t="s">
        <v>658</v>
      </c>
      <c r="G246" s="73"/>
      <c r="H246" s="73"/>
      <c r="I246" s="83" t="s">
        <v>658</v>
      </c>
      <c r="J246" s="73"/>
      <c r="K246" s="454"/>
      <c r="L246" s="369">
        <v>851.61</v>
      </c>
      <c r="M246" s="369" t="s">
        <v>6003</v>
      </c>
    </row>
    <row r="247" spans="1:13" s="93" customFormat="1" ht="18.75" customHeight="1">
      <c r="A247" s="83">
        <v>238</v>
      </c>
      <c r="B247" s="583" t="s">
        <v>6004</v>
      </c>
      <c r="C247" s="453" t="s">
        <v>347</v>
      </c>
      <c r="D247" s="381" t="s">
        <v>5970</v>
      </c>
      <c r="E247" s="369" t="s">
        <v>5971</v>
      </c>
      <c r="F247" s="83" t="s">
        <v>658</v>
      </c>
      <c r="G247" s="533"/>
      <c r="H247" s="533"/>
      <c r="I247" s="83" t="s">
        <v>658</v>
      </c>
      <c r="J247" s="73"/>
      <c r="K247" s="533"/>
      <c r="L247" s="369">
        <v>93841.38</v>
      </c>
      <c r="M247" s="369"/>
    </row>
    <row r="248" spans="1:13" s="93" customFormat="1" ht="18.75" customHeight="1">
      <c r="A248" s="83">
        <v>239</v>
      </c>
      <c r="B248" s="583" t="s">
        <v>5927</v>
      </c>
      <c r="C248" s="453" t="s">
        <v>347</v>
      </c>
      <c r="D248" s="381" t="s">
        <v>663</v>
      </c>
      <c r="E248" s="369" t="s">
        <v>664</v>
      </c>
      <c r="F248" s="83" t="s">
        <v>658</v>
      </c>
      <c r="G248" s="533"/>
      <c r="H248" s="73"/>
      <c r="I248" s="83" t="s">
        <v>658</v>
      </c>
      <c r="J248" s="73"/>
      <c r="K248" s="454"/>
      <c r="L248" s="369">
        <v>120</v>
      </c>
      <c r="M248" s="369" t="s">
        <v>5996</v>
      </c>
    </row>
    <row r="249" spans="1:13" s="93" customFormat="1" ht="18.75" customHeight="1">
      <c r="A249" s="83">
        <v>240</v>
      </c>
      <c r="B249" s="583" t="s">
        <v>5927</v>
      </c>
      <c r="C249" s="453" t="s">
        <v>347</v>
      </c>
      <c r="D249" s="381" t="s">
        <v>663</v>
      </c>
      <c r="E249" s="369" t="s">
        <v>664</v>
      </c>
      <c r="F249" s="83" t="s">
        <v>658</v>
      </c>
      <c r="G249" s="533"/>
      <c r="H249" s="533"/>
      <c r="I249" s="83" t="s">
        <v>658</v>
      </c>
      <c r="J249" s="73"/>
      <c r="K249" s="533"/>
      <c r="L249" s="369">
        <v>33</v>
      </c>
      <c r="M249" s="369" t="s">
        <v>6005</v>
      </c>
    </row>
    <row r="250" spans="1:13" s="93" customFormat="1" ht="18.75" customHeight="1">
      <c r="A250" s="83">
        <v>241</v>
      </c>
      <c r="B250" s="583" t="s">
        <v>5927</v>
      </c>
      <c r="C250" s="453" t="s">
        <v>347</v>
      </c>
      <c r="D250" s="381" t="s">
        <v>663</v>
      </c>
      <c r="E250" s="369" t="s">
        <v>664</v>
      </c>
      <c r="F250" s="83" t="s">
        <v>658</v>
      </c>
      <c r="G250" s="533"/>
      <c r="H250" s="533"/>
      <c r="I250" s="83" t="s">
        <v>658</v>
      </c>
      <c r="J250" s="73"/>
      <c r="K250" s="533"/>
      <c r="L250" s="369">
        <v>140</v>
      </c>
      <c r="M250" s="369" t="s">
        <v>6006</v>
      </c>
    </row>
    <row r="251" spans="1:13" s="93" customFormat="1" ht="18.75" customHeight="1">
      <c r="A251" s="83">
        <v>242</v>
      </c>
      <c r="B251" s="583" t="s">
        <v>5927</v>
      </c>
      <c r="C251" s="453" t="s">
        <v>347</v>
      </c>
      <c r="D251" s="381" t="s">
        <v>663</v>
      </c>
      <c r="E251" s="369" t="s">
        <v>664</v>
      </c>
      <c r="F251" s="83" t="s">
        <v>658</v>
      </c>
      <c r="G251" s="533"/>
      <c r="H251" s="533"/>
      <c r="I251" s="83" t="s">
        <v>658</v>
      </c>
      <c r="J251" s="73"/>
      <c r="K251" s="533"/>
      <c r="L251" s="369">
        <v>153.1</v>
      </c>
      <c r="M251" s="369" t="s">
        <v>6006</v>
      </c>
    </row>
    <row r="252" spans="1:13" s="93" customFormat="1" ht="18.75" customHeight="1">
      <c r="A252" s="83">
        <v>243</v>
      </c>
      <c r="B252" s="583" t="s">
        <v>5927</v>
      </c>
      <c r="C252" s="453" t="s">
        <v>347</v>
      </c>
      <c r="D252" s="381" t="s">
        <v>663</v>
      </c>
      <c r="E252" s="369" t="s">
        <v>664</v>
      </c>
      <c r="F252" s="83" t="s">
        <v>658</v>
      </c>
      <c r="G252" s="533"/>
      <c r="H252" s="533"/>
      <c r="I252" s="83" t="s">
        <v>658</v>
      </c>
      <c r="J252" s="73"/>
      <c r="K252" s="533"/>
      <c r="L252" s="369">
        <v>218</v>
      </c>
      <c r="M252" s="369" t="s">
        <v>6006</v>
      </c>
    </row>
    <row r="253" spans="1:13" s="93" customFormat="1" ht="18.75" customHeight="1">
      <c r="A253" s="83">
        <v>244</v>
      </c>
      <c r="B253" s="583" t="s">
        <v>5927</v>
      </c>
      <c r="C253" s="453" t="s">
        <v>347</v>
      </c>
      <c r="D253" s="381" t="s">
        <v>663</v>
      </c>
      <c r="E253" s="369" t="s">
        <v>664</v>
      </c>
      <c r="F253" s="83" t="s">
        <v>658</v>
      </c>
      <c r="G253" s="533"/>
      <c r="H253" s="73"/>
      <c r="I253" s="83" t="s">
        <v>658</v>
      </c>
      <c r="J253" s="73"/>
      <c r="K253" s="454"/>
      <c r="L253" s="369">
        <v>37</v>
      </c>
      <c r="M253" s="369" t="s">
        <v>6007</v>
      </c>
    </row>
    <row r="254" spans="1:13" s="93" customFormat="1" ht="18.75" customHeight="1">
      <c r="A254" s="83">
        <v>245</v>
      </c>
      <c r="B254" s="583" t="s">
        <v>5927</v>
      </c>
      <c r="C254" s="453" t="s">
        <v>347</v>
      </c>
      <c r="D254" s="381" t="s">
        <v>663</v>
      </c>
      <c r="E254" s="369" t="s">
        <v>664</v>
      </c>
      <c r="F254" s="83" t="s">
        <v>658</v>
      </c>
      <c r="G254" s="533"/>
      <c r="H254" s="533"/>
      <c r="I254" s="83" t="s">
        <v>658</v>
      </c>
      <c r="J254" s="73"/>
      <c r="K254" s="533"/>
      <c r="L254" s="369">
        <v>31</v>
      </c>
      <c r="M254" s="369" t="s">
        <v>5996</v>
      </c>
    </row>
    <row r="255" spans="1:13" s="93" customFormat="1" ht="18.75" customHeight="1">
      <c r="A255" s="83">
        <v>246</v>
      </c>
      <c r="B255" s="583" t="s">
        <v>5927</v>
      </c>
      <c r="C255" s="453" t="s">
        <v>347</v>
      </c>
      <c r="D255" s="381" t="s">
        <v>663</v>
      </c>
      <c r="E255" s="369" t="s">
        <v>664</v>
      </c>
      <c r="F255" s="83" t="s">
        <v>658</v>
      </c>
      <c r="G255" s="533"/>
      <c r="H255" s="533"/>
      <c r="I255" s="83" t="s">
        <v>658</v>
      </c>
      <c r="J255" s="73"/>
      <c r="K255" s="533"/>
      <c r="L255" s="369">
        <v>66</v>
      </c>
      <c r="M255" s="369" t="s">
        <v>6007</v>
      </c>
    </row>
    <row r="256" spans="1:13" s="93" customFormat="1" ht="18.75" customHeight="1">
      <c r="A256" s="83">
        <v>247</v>
      </c>
      <c r="B256" s="583" t="s">
        <v>5927</v>
      </c>
      <c r="C256" s="453" t="s">
        <v>347</v>
      </c>
      <c r="D256" s="381" t="s">
        <v>663</v>
      </c>
      <c r="E256" s="369" t="s">
        <v>664</v>
      </c>
      <c r="F256" s="83" t="s">
        <v>658</v>
      </c>
      <c r="G256" s="533"/>
      <c r="H256" s="533"/>
      <c r="I256" s="83" t="s">
        <v>658</v>
      </c>
      <c r="J256" s="73"/>
      <c r="K256" s="533"/>
      <c r="L256" s="369">
        <v>57</v>
      </c>
      <c r="M256" s="369" t="s">
        <v>5996</v>
      </c>
    </row>
    <row r="257" spans="1:13" s="93" customFormat="1" ht="18.75" customHeight="1">
      <c r="A257" s="83">
        <v>248</v>
      </c>
      <c r="B257" s="583" t="s">
        <v>5927</v>
      </c>
      <c r="C257" s="453" t="s">
        <v>347</v>
      </c>
      <c r="D257" s="381" t="s">
        <v>663</v>
      </c>
      <c r="E257" s="369" t="s">
        <v>664</v>
      </c>
      <c r="F257" s="83" t="s">
        <v>658</v>
      </c>
      <c r="G257" s="533"/>
      <c r="H257" s="533"/>
      <c r="I257" s="83" t="s">
        <v>658</v>
      </c>
      <c r="J257" s="73"/>
      <c r="K257" s="533"/>
      <c r="L257" s="369">
        <v>212</v>
      </c>
      <c r="M257" s="369" t="s">
        <v>6006</v>
      </c>
    </row>
    <row r="258" spans="1:13" s="93" customFormat="1" ht="18.75" customHeight="1">
      <c r="A258" s="83">
        <v>249</v>
      </c>
      <c r="B258" s="583" t="s">
        <v>5927</v>
      </c>
      <c r="C258" s="453" t="s">
        <v>347</v>
      </c>
      <c r="D258" s="381" t="s">
        <v>663</v>
      </c>
      <c r="E258" s="369" t="s">
        <v>664</v>
      </c>
      <c r="F258" s="83" t="s">
        <v>658</v>
      </c>
      <c r="G258" s="533"/>
      <c r="H258" s="533"/>
      <c r="I258" s="83" t="s">
        <v>658</v>
      </c>
      <c r="J258" s="73"/>
      <c r="K258" s="533"/>
      <c r="L258" s="369">
        <v>80</v>
      </c>
      <c r="M258" s="369" t="s">
        <v>6008</v>
      </c>
    </row>
    <row r="259" spans="1:13" s="93" customFormat="1" ht="18.75" customHeight="1">
      <c r="A259" s="83">
        <v>250</v>
      </c>
      <c r="B259" s="583" t="s">
        <v>5927</v>
      </c>
      <c r="C259" s="453" t="s">
        <v>347</v>
      </c>
      <c r="D259" s="381" t="s">
        <v>663</v>
      </c>
      <c r="E259" s="369" t="s">
        <v>664</v>
      </c>
      <c r="F259" s="83" t="s">
        <v>658</v>
      </c>
      <c r="G259" s="533"/>
      <c r="H259" s="533"/>
      <c r="I259" s="83" t="s">
        <v>658</v>
      </c>
      <c r="J259" s="73"/>
      <c r="K259" s="533"/>
      <c r="L259" s="369">
        <v>38</v>
      </c>
      <c r="M259" s="369" t="s">
        <v>5996</v>
      </c>
    </row>
    <row r="260" spans="1:13" s="93" customFormat="1" ht="18.75" customHeight="1">
      <c r="A260" s="83">
        <v>251</v>
      </c>
      <c r="B260" s="583" t="s">
        <v>5927</v>
      </c>
      <c r="C260" s="453" t="s">
        <v>347</v>
      </c>
      <c r="D260" s="381" t="s">
        <v>663</v>
      </c>
      <c r="E260" s="369" t="s">
        <v>664</v>
      </c>
      <c r="F260" s="83" t="s">
        <v>658</v>
      </c>
      <c r="G260" s="533"/>
      <c r="H260" s="73"/>
      <c r="I260" s="83" t="s">
        <v>658</v>
      </c>
      <c r="J260" s="73"/>
      <c r="K260" s="454"/>
      <c r="L260" s="369">
        <v>1350</v>
      </c>
      <c r="M260" s="369" t="s">
        <v>6006</v>
      </c>
    </row>
    <row r="261" spans="1:13" s="93" customFormat="1" ht="18.75" customHeight="1">
      <c r="A261" s="83">
        <v>252</v>
      </c>
      <c r="B261" s="583" t="s">
        <v>5927</v>
      </c>
      <c r="C261" s="453" t="s">
        <v>347</v>
      </c>
      <c r="D261" s="381" t="s">
        <v>663</v>
      </c>
      <c r="E261" s="369" t="s">
        <v>664</v>
      </c>
      <c r="F261" s="83" t="s">
        <v>658</v>
      </c>
      <c r="G261" s="533"/>
      <c r="H261" s="533"/>
      <c r="I261" s="83" t="s">
        <v>658</v>
      </c>
      <c r="J261" s="73"/>
      <c r="K261" s="533"/>
      <c r="L261" s="369">
        <v>46</v>
      </c>
      <c r="M261" s="369" t="s">
        <v>6008</v>
      </c>
    </row>
    <row r="262" spans="1:13" s="93" customFormat="1" ht="18.75" customHeight="1">
      <c r="A262" s="83">
        <v>253</v>
      </c>
      <c r="B262" s="583" t="s">
        <v>5927</v>
      </c>
      <c r="C262" s="453" t="s">
        <v>347</v>
      </c>
      <c r="D262" s="381" t="s">
        <v>663</v>
      </c>
      <c r="E262" s="369" t="s">
        <v>664</v>
      </c>
      <c r="F262" s="83" t="s">
        <v>658</v>
      </c>
      <c r="G262" s="533"/>
      <c r="H262" s="533"/>
      <c r="I262" s="83" t="s">
        <v>658</v>
      </c>
      <c r="J262" s="73"/>
      <c r="K262" s="533"/>
      <c r="L262" s="369">
        <v>658</v>
      </c>
      <c r="M262" s="369" t="s">
        <v>6008</v>
      </c>
    </row>
    <row r="263" spans="1:13" s="93" customFormat="1" ht="25.5" customHeight="1">
      <c r="A263" s="83">
        <v>254</v>
      </c>
      <c r="B263" s="583" t="s">
        <v>5927</v>
      </c>
      <c r="C263" s="453" t="s">
        <v>1199</v>
      </c>
      <c r="D263" s="381" t="s">
        <v>663</v>
      </c>
      <c r="E263" s="369" t="s">
        <v>664</v>
      </c>
      <c r="F263" s="83" t="s">
        <v>658</v>
      </c>
      <c r="G263" s="533"/>
      <c r="H263" s="533"/>
      <c r="I263" s="83" t="s">
        <v>658</v>
      </c>
      <c r="J263" s="73"/>
      <c r="K263" s="533"/>
      <c r="L263" s="369">
        <v>720</v>
      </c>
      <c r="M263" s="369" t="s">
        <v>6009</v>
      </c>
    </row>
    <row r="264" spans="1:13" s="93" customFormat="1" ht="18.75" customHeight="1">
      <c r="A264" s="83">
        <v>255</v>
      </c>
      <c r="B264" s="583" t="s">
        <v>5927</v>
      </c>
      <c r="C264" s="453" t="s">
        <v>347</v>
      </c>
      <c r="D264" s="381" t="s">
        <v>663</v>
      </c>
      <c r="E264" s="369" t="s">
        <v>664</v>
      </c>
      <c r="F264" s="83" t="s">
        <v>658</v>
      </c>
      <c r="G264" s="533"/>
      <c r="H264" s="73"/>
      <c r="I264" s="83" t="s">
        <v>658</v>
      </c>
      <c r="J264" s="73"/>
      <c r="K264" s="454"/>
      <c r="L264" s="369">
        <v>100</v>
      </c>
      <c r="M264" s="369" t="s">
        <v>6010</v>
      </c>
    </row>
    <row r="265" spans="1:13" s="93" customFormat="1" ht="18.75" customHeight="1">
      <c r="A265" s="83">
        <v>256</v>
      </c>
      <c r="B265" s="583" t="s">
        <v>5927</v>
      </c>
      <c r="C265" s="453" t="s">
        <v>347</v>
      </c>
      <c r="D265" s="381" t="s">
        <v>663</v>
      </c>
      <c r="E265" s="369" t="s">
        <v>664</v>
      </c>
      <c r="F265" s="83" t="s">
        <v>658</v>
      </c>
      <c r="G265" s="533"/>
      <c r="H265" s="533"/>
      <c r="I265" s="83" t="s">
        <v>658</v>
      </c>
      <c r="J265" s="73"/>
      <c r="K265" s="533"/>
      <c r="L265" s="369">
        <v>751</v>
      </c>
      <c r="M265" s="369" t="s">
        <v>6007</v>
      </c>
    </row>
    <row r="266" spans="1:13" s="93" customFormat="1" ht="18.75" customHeight="1">
      <c r="A266" s="83">
        <v>257</v>
      </c>
      <c r="B266" s="583" t="s">
        <v>5927</v>
      </c>
      <c r="C266" s="453" t="s">
        <v>347</v>
      </c>
      <c r="D266" s="381" t="s">
        <v>663</v>
      </c>
      <c r="E266" s="369" t="s">
        <v>664</v>
      </c>
      <c r="F266" s="83" t="s">
        <v>658</v>
      </c>
      <c r="G266" s="533"/>
      <c r="H266" s="533"/>
      <c r="I266" s="83" t="s">
        <v>658</v>
      </c>
      <c r="J266" s="73"/>
      <c r="K266" s="533"/>
      <c r="L266" s="369">
        <v>565</v>
      </c>
      <c r="M266" s="369" t="s">
        <v>6008</v>
      </c>
    </row>
    <row r="267" spans="1:13" s="93" customFormat="1" ht="18.75" customHeight="1">
      <c r="A267" s="83">
        <v>258</v>
      </c>
      <c r="B267" s="583" t="s">
        <v>5927</v>
      </c>
      <c r="C267" s="453" t="s">
        <v>347</v>
      </c>
      <c r="D267" s="381" t="s">
        <v>663</v>
      </c>
      <c r="E267" s="369" t="s">
        <v>664</v>
      </c>
      <c r="F267" s="83" t="s">
        <v>658</v>
      </c>
      <c r="G267" s="533"/>
      <c r="H267" s="533"/>
      <c r="I267" s="83" t="s">
        <v>658</v>
      </c>
      <c r="J267" s="73"/>
      <c r="K267" s="533"/>
      <c r="L267" s="369">
        <v>20</v>
      </c>
      <c r="M267" s="369" t="s">
        <v>6011</v>
      </c>
    </row>
    <row r="268" spans="1:13" s="93" customFormat="1" ht="18.75" customHeight="1">
      <c r="A268" s="83">
        <v>259</v>
      </c>
      <c r="B268" s="583" t="s">
        <v>5927</v>
      </c>
      <c r="C268" s="453" t="s">
        <v>347</v>
      </c>
      <c r="D268" s="381" t="s">
        <v>663</v>
      </c>
      <c r="E268" s="369" t="s">
        <v>664</v>
      </c>
      <c r="F268" s="83" t="s">
        <v>658</v>
      </c>
      <c r="G268" s="533"/>
      <c r="H268" s="533"/>
      <c r="I268" s="83" t="s">
        <v>658</v>
      </c>
      <c r="J268" s="73"/>
      <c r="K268" s="533"/>
      <c r="L268" s="369">
        <v>501</v>
      </c>
      <c r="M268" s="369" t="s">
        <v>6008</v>
      </c>
    </row>
    <row r="269" spans="1:13" s="93" customFormat="1" ht="18.75" customHeight="1">
      <c r="A269" s="83">
        <v>260</v>
      </c>
      <c r="B269" s="583" t="s">
        <v>5927</v>
      </c>
      <c r="C269" s="453" t="s">
        <v>347</v>
      </c>
      <c r="D269" s="381" t="s">
        <v>663</v>
      </c>
      <c r="E269" s="369" t="s">
        <v>664</v>
      </c>
      <c r="F269" s="83" t="s">
        <v>658</v>
      </c>
      <c r="G269" s="533"/>
      <c r="H269" s="533"/>
      <c r="I269" s="83" t="s">
        <v>658</v>
      </c>
      <c r="J269" s="73"/>
      <c r="K269" s="533"/>
      <c r="L269" s="369">
        <v>186.3</v>
      </c>
      <c r="M269" s="369" t="s">
        <v>6008</v>
      </c>
    </row>
    <row r="270" spans="1:13" s="93" customFormat="1" ht="18.75" customHeight="1">
      <c r="A270" s="83">
        <v>261</v>
      </c>
      <c r="B270" s="583" t="s">
        <v>5927</v>
      </c>
      <c r="C270" s="453" t="s">
        <v>347</v>
      </c>
      <c r="D270" s="381" t="s">
        <v>663</v>
      </c>
      <c r="E270" s="369" t="s">
        <v>664</v>
      </c>
      <c r="F270" s="83" t="s">
        <v>658</v>
      </c>
      <c r="G270" s="533"/>
      <c r="H270" s="533"/>
      <c r="I270" s="83" t="s">
        <v>658</v>
      </c>
      <c r="J270" s="73"/>
      <c r="K270" s="533"/>
      <c r="L270" s="369">
        <v>55</v>
      </c>
      <c r="M270" s="369" t="s">
        <v>6012</v>
      </c>
    </row>
    <row r="271" spans="1:13" s="93" customFormat="1" ht="18.75" customHeight="1">
      <c r="A271" s="83">
        <v>262</v>
      </c>
      <c r="B271" s="583" t="s">
        <v>5927</v>
      </c>
      <c r="C271" s="453" t="s">
        <v>347</v>
      </c>
      <c r="D271" s="381" t="s">
        <v>663</v>
      </c>
      <c r="E271" s="369" t="s">
        <v>664</v>
      </c>
      <c r="F271" s="83" t="s">
        <v>658</v>
      </c>
      <c r="G271" s="533"/>
      <c r="H271" s="73"/>
      <c r="I271" s="83" t="s">
        <v>658</v>
      </c>
      <c r="J271" s="73"/>
      <c r="K271" s="454"/>
      <c r="L271" s="369">
        <v>130</v>
      </c>
      <c r="M271" s="369" t="s">
        <v>6007</v>
      </c>
    </row>
    <row r="272" spans="1:13" s="93" customFormat="1" ht="18.75" customHeight="1">
      <c r="A272" s="83">
        <v>263</v>
      </c>
      <c r="B272" s="368" t="s">
        <v>6013</v>
      </c>
      <c r="C272" s="453" t="s">
        <v>347</v>
      </c>
      <c r="D272" s="381" t="s">
        <v>6014</v>
      </c>
      <c r="E272" s="381">
        <v>404404122</v>
      </c>
      <c r="F272" s="83" t="s">
        <v>658</v>
      </c>
      <c r="G272" s="73"/>
      <c r="H272" s="73"/>
      <c r="I272" s="83" t="s">
        <v>658</v>
      </c>
      <c r="J272" s="73"/>
      <c r="K272" s="454"/>
      <c r="L272" s="369">
        <v>11529.67</v>
      </c>
      <c r="M272" s="369"/>
    </row>
    <row r="273" spans="1:13" s="93" customFormat="1" ht="18.75" customHeight="1">
      <c r="A273" s="83">
        <v>264</v>
      </c>
      <c r="B273" s="368" t="s">
        <v>6015</v>
      </c>
      <c r="C273" s="453" t="s">
        <v>347</v>
      </c>
      <c r="D273" s="381" t="s">
        <v>6014</v>
      </c>
      <c r="E273" s="381">
        <v>404404122</v>
      </c>
      <c r="F273" s="83" t="s">
        <v>658</v>
      </c>
      <c r="G273" s="73"/>
      <c r="H273" s="73"/>
      <c r="I273" s="83" t="s">
        <v>658</v>
      </c>
      <c r="J273" s="73"/>
      <c r="K273" s="454"/>
      <c r="L273" s="369">
        <v>23000</v>
      </c>
      <c r="M273" s="369"/>
    </row>
    <row r="274" spans="1:13" s="93" customFormat="1" ht="18.75" customHeight="1">
      <c r="A274" s="83">
        <v>265</v>
      </c>
      <c r="B274" s="368" t="s">
        <v>6016</v>
      </c>
      <c r="C274" s="453" t="s">
        <v>347</v>
      </c>
      <c r="D274" s="381" t="s">
        <v>5973</v>
      </c>
      <c r="E274" s="369" t="s">
        <v>5925</v>
      </c>
      <c r="F274" s="83" t="s">
        <v>658</v>
      </c>
      <c r="G274" s="73"/>
      <c r="H274" s="73"/>
      <c r="I274" s="83" t="s">
        <v>658</v>
      </c>
      <c r="J274" s="73"/>
      <c r="K274" s="454"/>
      <c r="L274" s="369">
        <v>1000</v>
      </c>
      <c r="M274" s="369" t="s">
        <v>6017</v>
      </c>
    </row>
    <row r="275" spans="1:13" s="93" customFormat="1" ht="18.75" customHeight="1">
      <c r="A275" s="83">
        <v>266</v>
      </c>
      <c r="B275" s="368" t="s">
        <v>6018</v>
      </c>
      <c r="C275" s="453" t="s">
        <v>347</v>
      </c>
      <c r="D275" s="381" t="s">
        <v>6019</v>
      </c>
      <c r="E275" s="369" t="s">
        <v>6020</v>
      </c>
      <c r="F275" s="83" t="s">
        <v>658</v>
      </c>
      <c r="G275" s="73"/>
      <c r="H275" s="73"/>
      <c r="I275" s="83" t="s">
        <v>658</v>
      </c>
      <c r="J275" s="73"/>
      <c r="K275" s="454"/>
      <c r="L275" s="369">
        <f>1379+195</f>
        <v>1574</v>
      </c>
      <c r="M275" s="369" t="s">
        <v>6021</v>
      </c>
    </row>
    <row r="276" spans="1:13" s="93" customFormat="1" ht="18.75" customHeight="1">
      <c r="A276" s="83">
        <v>267</v>
      </c>
      <c r="B276" s="368" t="s">
        <v>797</v>
      </c>
      <c r="C276" s="453" t="s">
        <v>347</v>
      </c>
      <c r="D276" s="381" t="s">
        <v>6022</v>
      </c>
      <c r="E276" s="369" t="s">
        <v>6023</v>
      </c>
      <c r="F276" s="83" t="s">
        <v>658</v>
      </c>
      <c r="G276" s="73"/>
      <c r="H276" s="73"/>
      <c r="I276" s="83" t="s">
        <v>658</v>
      </c>
      <c r="J276" s="73"/>
      <c r="K276" s="454"/>
      <c r="L276" s="369">
        <v>9685</v>
      </c>
      <c r="M276" s="369" t="s">
        <v>6024</v>
      </c>
    </row>
    <row r="277" spans="1:13" s="93" customFormat="1" ht="18.75" customHeight="1">
      <c r="A277" s="83">
        <v>268</v>
      </c>
      <c r="B277" s="368" t="s">
        <v>6025</v>
      </c>
      <c r="C277" s="453" t="s">
        <v>347</v>
      </c>
      <c r="D277" s="381" t="s">
        <v>6026</v>
      </c>
      <c r="E277" s="369" t="s">
        <v>6027</v>
      </c>
      <c r="F277" s="83" t="s">
        <v>658</v>
      </c>
      <c r="G277" s="73"/>
      <c r="H277" s="73"/>
      <c r="I277" s="83" t="s">
        <v>658</v>
      </c>
      <c r="J277" s="73"/>
      <c r="K277" s="454"/>
      <c r="L277" s="369">
        <v>797.27</v>
      </c>
      <c r="M277" s="369" t="s">
        <v>2295</v>
      </c>
    </row>
    <row r="278" spans="1:13" s="93" customFormat="1" ht="29.25" customHeight="1">
      <c r="A278" s="83">
        <v>269</v>
      </c>
      <c r="B278" s="368" t="s">
        <v>6028</v>
      </c>
      <c r="C278" s="453" t="s">
        <v>6029</v>
      </c>
      <c r="D278" s="381" t="s">
        <v>6030</v>
      </c>
      <c r="E278" s="369" t="s">
        <v>6031</v>
      </c>
      <c r="F278" s="83" t="s">
        <v>658</v>
      </c>
      <c r="G278" s="73"/>
      <c r="H278" s="73"/>
      <c r="I278" s="83" t="s">
        <v>658</v>
      </c>
      <c r="J278" s="73"/>
      <c r="K278" s="454"/>
      <c r="L278" s="369">
        <v>400</v>
      </c>
      <c r="M278" s="369"/>
    </row>
    <row r="279" spans="1:13" s="93" customFormat="1" ht="29.25" customHeight="1">
      <c r="A279" s="83">
        <v>270</v>
      </c>
      <c r="B279" s="368" t="s">
        <v>6028</v>
      </c>
      <c r="C279" s="453" t="s">
        <v>6029</v>
      </c>
      <c r="D279" s="381" t="s">
        <v>6030</v>
      </c>
      <c r="E279" s="369" t="s">
        <v>6031</v>
      </c>
      <c r="F279" s="83" t="s">
        <v>658</v>
      </c>
      <c r="G279" s="73"/>
      <c r="H279" s="73"/>
      <c r="I279" s="83" t="s">
        <v>658</v>
      </c>
      <c r="J279" s="73"/>
      <c r="K279" s="454"/>
      <c r="L279" s="369">
        <v>300</v>
      </c>
      <c r="M279" s="369"/>
    </row>
    <row r="280" spans="1:13" s="93" customFormat="1" ht="29.25" customHeight="1">
      <c r="A280" s="83">
        <v>271</v>
      </c>
      <c r="B280" s="368" t="s">
        <v>6028</v>
      </c>
      <c r="C280" s="453" t="s">
        <v>6029</v>
      </c>
      <c r="D280" s="381" t="s">
        <v>6030</v>
      </c>
      <c r="E280" s="369" t="s">
        <v>6031</v>
      </c>
      <c r="F280" s="83" t="s">
        <v>658</v>
      </c>
      <c r="G280" s="73"/>
      <c r="H280" s="73"/>
      <c r="I280" s="83" t="s">
        <v>658</v>
      </c>
      <c r="J280" s="73"/>
      <c r="K280" s="454"/>
      <c r="L280" s="369">
        <v>500</v>
      </c>
      <c r="M280" s="369"/>
    </row>
    <row r="281" spans="1:13" s="93" customFormat="1" ht="29.25" customHeight="1">
      <c r="A281" s="83">
        <v>272</v>
      </c>
      <c r="B281" s="583" t="s">
        <v>5993</v>
      </c>
      <c r="C281" s="453" t="s">
        <v>1199</v>
      </c>
      <c r="D281" s="381" t="s">
        <v>5994</v>
      </c>
      <c r="E281" s="369" t="s">
        <v>5995</v>
      </c>
      <c r="F281" s="83" t="s">
        <v>658</v>
      </c>
      <c r="G281" s="73"/>
      <c r="H281" s="73"/>
      <c r="I281" s="83" t="s">
        <v>658</v>
      </c>
      <c r="J281" s="73"/>
      <c r="K281" s="454"/>
      <c r="L281" s="369">
        <v>1000</v>
      </c>
      <c r="M281" s="369" t="s">
        <v>6032</v>
      </c>
    </row>
    <row r="282" spans="1:13" s="93" customFormat="1" ht="29.25" customHeight="1">
      <c r="A282" s="83">
        <v>273</v>
      </c>
      <c r="B282" s="368" t="s">
        <v>6018</v>
      </c>
      <c r="C282" s="453" t="s">
        <v>6029</v>
      </c>
      <c r="D282" s="381" t="s">
        <v>6019</v>
      </c>
      <c r="E282" s="369" t="s">
        <v>6033</v>
      </c>
      <c r="F282" s="83" t="s">
        <v>658</v>
      </c>
      <c r="G282" s="73"/>
      <c r="H282" s="73"/>
      <c r="I282" s="83" t="s">
        <v>658</v>
      </c>
      <c r="J282" s="73"/>
      <c r="K282" s="454"/>
      <c r="L282" s="369">
        <v>1500</v>
      </c>
      <c r="M282" s="369" t="s">
        <v>6034</v>
      </c>
    </row>
    <row r="283" spans="1:13" s="93" customFormat="1" ht="29.25" customHeight="1">
      <c r="A283" s="83">
        <v>274</v>
      </c>
      <c r="B283" s="368" t="s">
        <v>6018</v>
      </c>
      <c r="C283" s="453" t="s">
        <v>1204</v>
      </c>
      <c r="D283" s="381" t="s">
        <v>6019</v>
      </c>
      <c r="E283" s="369" t="s">
        <v>6020</v>
      </c>
      <c r="F283" s="83" t="s">
        <v>658</v>
      </c>
      <c r="G283" s="73"/>
      <c r="H283" s="73"/>
      <c r="I283" s="83" t="s">
        <v>658</v>
      </c>
      <c r="J283" s="73"/>
      <c r="K283" s="454"/>
      <c r="L283" s="369">
        <v>1200</v>
      </c>
      <c r="M283" s="369"/>
    </row>
    <row r="284" spans="1:13" s="93" customFormat="1" ht="18.75" customHeight="1">
      <c r="A284" s="83">
        <v>275</v>
      </c>
      <c r="B284" s="368" t="s">
        <v>6035</v>
      </c>
      <c r="C284" s="453" t="s">
        <v>1204</v>
      </c>
      <c r="D284" s="381" t="s">
        <v>6036</v>
      </c>
      <c r="E284" s="369" t="s">
        <v>6037</v>
      </c>
      <c r="F284" s="83" t="s">
        <v>658</v>
      </c>
      <c r="G284" s="73"/>
      <c r="H284" s="73"/>
      <c r="I284" s="83" t="s">
        <v>658</v>
      </c>
      <c r="J284" s="73"/>
      <c r="K284" s="454"/>
      <c r="L284" s="369">
        <v>850</v>
      </c>
      <c r="M284" s="369" t="s">
        <v>6038</v>
      </c>
    </row>
    <row r="285" spans="1:13" s="93" customFormat="1" ht="18.75" customHeight="1">
      <c r="A285" s="83">
        <v>276</v>
      </c>
      <c r="B285" s="368" t="s">
        <v>6018</v>
      </c>
      <c r="C285" s="453" t="s">
        <v>5904</v>
      </c>
      <c r="D285" s="381" t="s">
        <v>6019</v>
      </c>
      <c r="E285" s="369" t="s">
        <v>6039</v>
      </c>
      <c r="F285" s="83" t="s">
        <v>658</v>
      </c>
      <c r="G285" s="73"/>
      <c r="H285" s="73"/>
      <c r="I285" s="83" t="s">
        <v>658</v>
      </c>
      <c r="J285" s="73"/>
      <c r="K285" s="454"/>
      <c r="L285" s="369">
        <v>450</v>
      </c>
      <c r="M285" s="369"/>
    </row>
    <row r="286" spans="1:13" s="93" customFormat="1" ht="18.75" customHeight="1">
      <c r="A286" s="83">
        <v>277</v>
      </c>
      <c r="B286" s="368" t="s">
        <v>6000</v>
      </c>
      <c r="C286" s="453" t="s">
        <v>655</v>
      </c>
      <c r="D286" s="381" t="s">
        <v>6001</v>
      </c>
      <c r="E286" s="369" t="s">
        <v>6002</v>
      </c>
      <c r="F286" s="83" t="s">
        <v>658</v>
      </c>
      <c r="G286" s="73"/>
      <c r="H286" s="73"/>
      <c r="I286" s="83" t="s">
        <v>658</v>
      </c>
      <c r="J286" s="73"/>
      <c r="K286" s="454"/>
      <c r="L286" s="369">
        <v>2200</v>
      </c>
      <c r="M286" s="369" t="s">
        <v>6003</v>
      </c>
    </row>
    <row r="287" spans="1:13" s="93" customFormat="1" ht="18.75" customHeight="1">
      <c r="A287" s="83">
        <v>278</v>
      </c>
      <c r="B287" s="368" t="s">
        <v>6040</v>
      </c>
      <c r="C287" s="453" t="s">
        <v>655</v>
      </c>
      <c r="D287" s="381" t="s">
        <v>1206</v>
      </c>
      <c r="E287" s="369" t="s">
        <v>1207</v>
      </c>
      <c r="F287" s="83" t="s">
        <v>658</v>
      </c>
      <c r="G287" s="73"/>
      <c r="H287" s="73"/>
      <c r="I287" s="83" t="s">
        <v>658</v>
      </c>
      <c r="J287" s="73"/>
      <c r="K287" s="454"/>
      <c r="L287" s="369">
        <v>1000</v>
      </c>
      <c r="M287" s="369"/>
    </row>
    <row r="288" spans="1:13" s="93" customFormat="1" ht="18.75" customHeight="1">
      <c r="A288" s="83">
        <v>279</v>
      </c>
      <c r="B288" s="368" t="s">
        <v>6018</v>
      </c>
      <c r="C288" s="453" t="s">
        <v>6041</v>
      </c>
      <c r="D288" s="381" t="s">
        <v>6042</v>
      </c>
      <c r="E288" s="369" t="s">
        <v>6043</v>
      </c>
      <c r="F288" s="83" t="s">
        <v>658</v>
      </c>
      <c r="G288" s="73"/>
      <c r="H288" s="73"/>
      <c r="I288" s="83" t="s">
        <v>658</v>
      </c>
      <c r="J288" s="73"/>
      <c r="K288" s="454"/>
      <c r="L288" s="369">
        <v>86410</v>
      </c>
      <c r="M288" s="369"/>
    </row>
    <row r="289" spans="1:13" s="93" customFormat="1" ht="18.75" customHeight="1">
      <c r="A289" s="83">
        <v>280</v>
      </c>
      <c r="B289" s="368" t="s">
        <v>6044</v>
      </c>
      <c r="C289" s="453" t="s">
        <v>6041</v>
      </c>
      <c r="D289" s="381" t="s">
        <v>6045</v>
      </c>
      <c r="E289" s="369" t="s">
        <v>6046</v>
      </c>
      <c r="F289" s="83" t="s">
        <v>658</v>
      </c>
      <c r="G289" s="73"/>
      <c r="H289" s="73"/>
      <c r="I289" s="83" t="s">
        <v>658</v>
      </c>
      <c r="J289" s="73"/>
      <c r="K289" s="454"/>
      <c r="L289" s="369">
        <v>110946</v>
      </c>
      <c r="M289" s="369"/>
    </row>
    <row r="290" spans="1:13" s="93" customFormat="1" ht="18.75" customHeight="1">
      <c r="A290" s="83">
        <v>281</v>
      </c>
      <c r="B290" s="368" t="s">
        <v>6047</v>
      </c>
      <c r="C290" s="453" t="s">
        <v>6041</v>
      </c>
      <c r="D290" s="381" t="s">
        <v>6048</v>
      </c>
      <c r="E290" s="369" t="s">
        <v>6049</v>
      </c>
      <c r="F290" s="83" t="s">
        <v>658</v>
      </c>
      <c r="G290" s="73"/>
      <c r="H290" s="73"/>
      <c r="I290" s="83" t="s">
        <v>658</v>
      </c>
      <c r="J290" s="73"/>
      <c r="K290" s="454"/>
      <c r="L290" s="369">
        <v>218605.5</v>
      </c>
      <c r="M290" s="369"/>
    </row>
    <row r="291" spans="1:13" s="93" customFormat="1" ht="18.75" customHeight="1">
      <c r="A291" s="83">
        <v>282</v>
      </c>
      <c r="B291" s="368" t="s">
        <v>6050</v>
      </c>
      <c r="C291" s="453" t="s">
        <v>6041</v>
      </c>
      <c r="D291" s="381" t="s">
        <v>6051</v>
      </c>
      <c r="E291" s="369" t="s">
        <v>6052</v>
      </c>
      <c r="F291" s="83" t="s">
        <v>658</v>
      </c>
      <c r="G291" s="73"/>
      <c r="H291" s="73"/>
      <c r="I291" s="83" t="s">
        <v>658</v>
      </c>
      <c r="J291" s="73"/>
      <c r="K291" s="454"/>
      <c r="L291" s="369">
        <v>30543.33</v>
      </c>
      <c r="M291" s="369"/>
    </row>
    <row r="292" spans="1:13" s="93" customFormat="1" ht="24.75" customHeight="1">
      <c r="A292" s="83">
        <v>283</v>
      </c>
      <c r="B292" s="368" t="s">
        <v>6053</v>
      </c>
      <c r="C292" s="453" t="s">
        <v>6029</v>
      </c>
      <c r="D292" s="381" t="s">
        <v>6054</v>
      </c>
      <c r="E292" s="369" t="s">
        <v>6055</v>
      </c>
      <c r="F292" s="83" t="s">
        <v>658</v>
      </c>
      <c r="G292" s="73"/>
      <c r="H292" s="73"/>
      <c r="I292" s="83" t="s">
        <v>658</v>
      </c>
      <c r="J292" s="73"/>
      <c r="K292" s="454"/>
      <c r="L292" s="369">
        <v>1026</v>
      </c>
      <c r="M292" s="369"/>
    </row>
    <row r="293" spans="1:13" s="93" customFormat="1" ht="18.75" customHeight="1">
      <c r="A293" s="83">
        <v>284</v>
      </c>
      <c r="B293" s="368"/>
      <c r="C293" s="453" t="s">
        <v>655</v>
      </c>
      <c r="D293" s="381" t="s">
        <v>5908</v>
      </c>
      <c r="E293" s="344" t="s">
        <v>668</v>
      </c>
      <c r="F293" s="83" t="s">
        <v>658</v>
      </c>
      <c r="G293" s="73"/>
      <c r="H293" s="73"/>
      <c r="I293" s="83" t="s">
        <v>658</v>
      </c>
      <c r="J293" s="73"/>
      <c r="K293" s="454"/>
      <c r="L293" s="369">
        <v>2927.7</v>
      </c>
      <c r="M293" s="73"/>
    </row>
    <row r="294" spans="1:13" s="93" customFormat="1" ht="18.75" customHeight="1">
      <c r="A294" s="83">
        <v>285</v>
      </c>
      <c r="B294" s="368"/>
      <c r="C294" s="453" t="s">
        <v>655</v>
      </c>
      <c r="D294" s="381" t="s">
        <v>5908</v>
      </c>
      <c r="E294" s="344" t="s">
        <v>668</v>
      </c>
      <c r="F294" s="83" t="s">
        <v>658</v>
      </c>
      <c r="G294" s="73"/>
      <c r="H294" s="73"/>
      <c r="I294" s="83" t="s">
        <v>658</v>
      </c>
      <c r="J294" s="73"/>
      <c r="K294" s="454"/>
      <c r="L294" s="369">
        <v>6.51</v>
      </c>
      <c r="M294" s="73"/>
    </row>
    <row r="295" spans="1:13" s="93" customFormat="1" ht="18.75" customHeight="1">
      <c r="A295" s="83">
        <v>286</v>
      </c>
      <c r="B295" s="368"/>
      <c r="C295" s="453" t="s">
        <v>655</v>
      </c>
      <c r="D295" s="381" t="s">
        <v>5908</v>
      </c>
      <c r="E295" s="344" t="s">
        <v>668</v>
      </c>
      <c r="F295" s="83" t="s">
        <v>658</v>
      </c>
      <c r="G295" s="73"/>
      <c r="H295" s="73"/>
      <c r="I295" s="83" t="s">
        <v>658</v>
      </c>
      <c r="J295" s="73"/>
      <c r="K295" s="454"/>
      <c r="L295" s="369">
        <v>357.83</v>
      </c>
      <c r="M295" s="73"/>
    </row>
    <row r="296" spans="1:13" s="93" customFormat="1" ht="18.75" customHeight="1">
      <c r="A296" s="83">
        <v>287</v>
      </c>
      <c r="B296" s="368"/>
      <c r="C296" s="453" t="s">
        <v>655</v>
      </c>
      <c r="D296" s="381" t="s">
        <v>5908</v>
      </c>
      <c r="E296" s="344" t="s">
        <v>668</v>
      </c>
      <c r="F296" s="83" t="s">
        <v>658</v>
      </c>
      <c r="G296" s="73"/>
      <c r="H296" s="73"/>
      <c r="I296" s="83" t="s">
        <v>658</v>
      </c>
      <c r="J296" s="73"/>
      <c r="K296" s="454"/>
      <c r="L296" s="369">
        <v>2927.7</v>
      </c>
      <c r="M296" s="73"/>
    </row>
    <row r="297" spans="1:13" s="93" customFormat="1" ht="18.75" customHeight="1">
      <c r="A297" s="83">
        <v>288</v>
      </c>
      <c r="B297" s="368"/>
      <c r="C297" s="453" t="s">
        <v>655</v>
      </c>
      <c r="D297" s="381" t="s">
        <v>5908</v>
      </c>
      <c r="E297" s="344" t="s">
        <v>668</v>
      </c>
      <c r="F297" s="83" t="s">
        <v>658</v>
      </c>
      <c r="G297" s="73"/>
      <c r="H297" s="73"/>
      <c r="I297" s="83" t="s">
        <v>658</v>
      </c>
      <c r="J297" s="73"/>
      <c r="K297" s="454"/>
      <c r="L297" s="369">
        <v>2927.7</v>
      </c>
      <c r="M297" s="73"/>
    </row>
    <row r="298" spans="1:13" s="93" customFormat="1" ht="18.75" customHeight="1">
      <c r="A298" s="83">
        <v>289</v>
      </c>
      <c r="B298" s="368"/>
      <c r="C298" s="453" t="s">
        <v>655</v>
      </c>
      <c r="D298" s="381" t="s">
        <v>5908</v>
      </c>
      <c r="E298" s="344" t="s">
        <v>668</v>
      </c>
      <c r="F298" s="83" t="s">
        <v>658</v>
      </c>
      <c r="G298" s="73"/>
      <c r="H298" s="73"/>
      <c r="I298" s="83" t="s">
        <v>658</v>
      </c>
      <c r="J298" s="73"/>
      <c r="K298" s="454"/>
      <c r="L298" s="369">
        <v>2927.7</v>
      </c>
      <c r="M298" s="73"/>
    </row>
    <row r="299" spans="1:13" s="93" customFormat="1" ht="18.75" customHeight="1">
      <c r="A299" s="83">
        <v>290</v>
      </c>
      <c r="B299" s="368"/>
      <c r="C299" s="453" t="s">
        <v>655</v>
      </c>
      <c r="D299" s="381" t="s">
        <v>5908</v>
      </c>
      <c r="E299" s="344" t="s">
        <v>668</v>
      </c>
      <c r="F299" s="83" t="s">
        <v>658</v>
      </c>
      <c r="G299" s="73"/>
      <c r="H299" s="73"/>
      <c r="I299" s="83" t="s">
        <v>658</v>
      </c>
      <c r="J299" s="73"/>
      <c r="K299" s="454"/>
      <c r="L299" s="369">
        <v>2927.7</v>
      </c>
      <c r="M299" s="73"/>
    </row>
    <row r="300" spans="1:13" s="93" customFormat="1" ht="18.75" customHeight="1">
      <c r="A300" s="83">
        <v>291</v>
      </c>
      <c r="B300" s="368"/>
      <c r="C300" s="453" t="s">
        <v>655</v>
      </c>
      <c r="D300" s="381" t="s">
        <v>5908</v>
      </c>
      <c r="E300" s="344" t="s">
        <v>668</v>
      </c>
      <c r="F300" s="83" t="s">
        <v>658</v>
      </c>
      <c r="G300" s="73"/>
      <c r="H300" s="73"/>
      <c r="I300" s="83" t="s">
        <v>658</v>
      </c>
      <c r="J300" s="73"/>
      <c r="K300" s="454"/>
      <c r="L300" s="369">
        <v>2927.7</v>
      </c>
      <c r="M300" s="73"/>
    </row>
    <row r="301" spans="1:13" s="93" customFormat="1" ht="18.75" customHeight="1">
      <c r="A301" s="83">
        <v>292</v>
      </c>
      <c r="B301" s="368"/>
      <c r="C301" s="453" t="s">
        <v>655</v>
      </c>
      <c r="D301" s="381" t="s">
        <v>5908</v>
      </c>
      <c r="E301" s="344" t="s">
        <v>668</v>
      </c>
      <c r="F301" s="83" t="s">
        <v>658</v>
      </c>
      <c r="G301" s="73"/>
      <c r="H301" s="73"/>
      <c r="I301" s="83" t="s">
        <v>658</v>
      </c>
      <c r="J301" s="73"/>
      <c r="K301" s="454"/>
      <c r="L301" s="369">
        <v>2927.7</v>
      </c>
      <c r="M301" s="73"/>
    </row>
    <row r="302" spans="1:13" s="93" customFormat="1" ht="18.75" customHeight="1">
      <c r="A302" s="83">
        <v>293</v>
      </c>
      <c r="B302" s="368"/>
      <c r="C302" s="453" t="s">
        <v>655</v>
      </c>
      <c r="D302" s="381" t="s">
        <v>5908</v>
      </c>
      <c r="E302" s="344" t="s">
        <v>668</v>
      </c>
      <c r="F302" s="83" t="s">
        <v>658</v>
      </c>
      <c r="G302" s="73"/>
      <c r="H302" s="73"/>
      <c r="I302" s="83" t="s">
        <v>658</v>
      </c>
      <c r="J302" s="73"/>
      <c r="K302" s="454"/>
      <c r="L302" s="369">
        <v>2927.7</v>
      </c>
      <c r="M302" s="73"/>
    </row>
    <row r="303" spans="1:13" s="93" customFormat="1" ht="18.75" customHeight="1">
      <c r="A303" s="83">
        <v>294</v>
      </c>
      <c r="B303" s="368"/>
      <c r="C303" s="453" t="s">
        <v>655</v>
      </c>
      <c r="D303" s="381" t="s">
        <v>5908</v>
      </c>
      <c r="E303" s="344" t="s">
        <v>668</v>
      </c>
      <c r="F303" s="83" t="s">
        <v>658</v>
      </c>
      <c r="G303" s="73"/>
      <c r="H303" s="73"/>
      <c r="I303" s="83" t="s">
        <v>658</v>
      </c>
      <c r="J303" s="73"/>
      <c r="K303" s="454"/>
      <c r="L303" s="369">
        <v>2606.42</v>
      </c>
      <c r="M303" s="73"/>
    </row>
    <row r="304" spans="1:13" s="93" customFormat="1" ht="18.75" customHeight="1">
      <c r="A304" s="83">
        <v>295</v>
      </c>
      <c r="B304" s="368"/>
      <c r="C304" s="453" t="s">
        <v>655</v>
      </c>
      <c r="D304" s="381" t="s">
        <v>5908</v>
      </c>
      <c r="E304" s="344" t="s">
        <v>668</v>
      </c>
      <c r="F304" s="83" t="s">
        <v>658</v>
      </c>
      <c r="G304" s="73"/>
      <c r="H304" s="73"/>
      <c r="I304" s="83" t="s">
        <v>658</v>
      </c>
      <c r="J304" s="73"/>
      <c r="K304" s="454"/>
      <c r="L304" s="369">
        <v>2920.5</v>
      </c>
      <c r="M304" s="73"/>
    </row>
    <row r="305" spans="1:13" s="93" customFormat="1" ht="18.75" customHeight="1">
      <c r="A305" s="83">
        <v>296</v>
      </c>
      <c r="B305" s="368"/>
      <c r="C305" s="453" t="s">
        <v>655</v>
      </c>
      <c r="D305" s="381" t="s">
        <v>5908</v>
      </c>
      <c r="E305" s="344" t="s">
        <v>668</v>
      </c>
      <c r="F305" s="83" t="s">
        <v>658</v>
      </c>
      <c r="G305" s="73"/>
      <c r="H305" s="73"/>
      <c r="I305" s="83" t="s">
        <v>658</v>
      </c>
      <c r="J305" s="73"/>
      <c r="K305" s="454"/>
      <c r="L305" s="369">
        <v>2920.5</v>
      </c>
      <c r="M305" s="73"/>
    </row>
    <row r="306" spans="1:13" s="93" customFormat="1" ht="18.75" customHeight="1">
      <c r="A306" s="83">
        <v>297</v>
      </c>
      <c r="B306" s="368"/>
      <c r="C306" s="453" t="s">
        <v>655</v>
      </c>
      <c r="D306" s="381" t="s">
        <v>5908</v>
      </c>
      <c r="E306" s="344" t="s">
        <v>668</v>
      </c>
      <c r="F306" s="83" t="s">
        <v>658</v>
      </c>
      <c r="G306" s="73"/>
      <c r="H306" s="73"/>
      <c r="I306" s="83" t="s">
        <v>658</v>
      </c>
      <c r="J306" s="73"/>
      <c r="K306" s="454"/>
      <c r="L306" s="369">
        <v>2920.5</v>
      </c>
      <c r="M306" s="73"/>
    </row>
    <row r="307" spans="1:13" s="93" customFormat="1" ht="18.75" customHeight="1">
      <c r="A307" s="83">
        <v>298</v>
      </c>
      <c r="B307" s="368"/>
      <c r="C307" s="453" t="s">
        <v>655</v>
      </c>
      <c r="D307" s="381" t="s">
        <v>5908</v>
      </c>
      <c r="E307" s="344" t="s">
        <v>668</v>
      </c>
      <c r="F307" s="83" t="s">
        <v>658</v>
      </c>
      <c r="G307" s="73"/>
      <c r="H307" s="73"/>
      <c r="I307" s="83" t="s">
        <v>658</v>
      </c>
      <c r="J307" s="73"/>
      <c r="K307" s="454"/>
      <c r="L307" s="369">
        <v>2920.5</v>
      </c>
      <c r="M307" s="73"/>
    </row>
    <row r="308" spans="1:13" s="93" customFormat="1" ht="18.75" customHeight="1">
      <c r="A308" s="83">
        <v>299</v>
      </c>
      <c r="B308" s="368"/>
      <c r="C308" s="453" t="s">
        <v>655</v>
      </c>
      <c r="D308" s="381" t="s">
        <v>5908</v>
      </c>
      <c r="E308" s="344" t="s">
        <v>668</v>
      </c>
      <c r="F308" s="83" t="s">
        <v>658</v>
      </c>
      <c r="G308" s="73"/>
      <c r="H308" s="73"/>
      <c r="I308" s="83" t="s">
        <v>658</v>
      </c>
      <c r="J308" s="73"/>
      <c r="K308" s="454"/>
      <c r="L308" s="369">
        <v>2925</v>
      </c>
      <c r="M308" s="73"/>
    </row>
    <row r="309" spans="1:13" s="93" customFormat="1" ht="18.75" customHeight="1">
      <c r="A309" s="83">
        <v>300</v>
      </c>
      <c r="B309" s="368"/>
      <c r="C309" s="453" t="s">
        <v>655</v>
      </c>
      <c r="D309" s="381" t="s">
        <v>5908</v>
      </c>
      <c r="E309" s="344" t="s">
        <v>668</v>
      </c>
      <c r="F309" s="83" t="s">
        <v>658</v>
      </c>
      <c r="G309" s="73"/>
      <c r="H309" s="73"/>
      <c r="I309" s="83" t="s">
        <v>658</v>
      </c>
      <c r="J309" s="73"/>
      <c r="K309" s="454"/>
      <c r="L309" s="369">
        <v>2925</v>
      </c>
      <c r="M309" s="73"/>
    </row>
    <row r="310" spans="1:13" s="93" customFormat="1" ht="18.75" customHeight="1">
      <c r="A310" s="83">
        <v>301</v>
      </c>
      <c r="B310" s="368"/>
      <c r="C310" s="453" t="s">
        <v>655</v>
      </c>
      <c r="D310" s="381" t="s">
        <v>5908</v>
      </c>
      <c r="E310" s="344" t="s">
        <v>668</v>
      </c>
      <c r="F310" s="83" t="s">
        <v>658</v>
      </c>
      <c r="G310" s="73"/>
      <c r="H310" s="73"/>
      <c r="I310" s="83" t="s">
        <v>658</v>
      </c>
      <c r="J310" s="73"/>
      <c r="K310" s="454"/>
      <c r="L310" s="369">
        <v>2925</v>
      </c>
      <c r="M310" s="73"/>
    </row>
    <row r="311" spans="1:13" s="93" customFormat="1" ht="18.75" customHeight="1">
      <c r="A311" s="83">
        <v>302</v>
      </c>
      <c r="B311" s="368"/>
      <c r="C311" s="453" t="s">
        <v>655</v>
      </c>
      <c r="D311" s="381" t="s">
        <v>5908</v>
      </c>
      <c r="E311" s="344" t="s">
        <v>668</v>
      </c>
      <c r="F311" s="83" t="s">
        <v>658</v>
      </c>
      <c r="G311" s="73"/>
      <c r="H311" s="73"/>
      <c r="I311" s="83" t="s">
        <v>658</v>
      </c>
      <c r="J311" s="73"/>
      <c r="K311" s="454"/>
      <c r="L311" s="369">
        <v>2925</v>
      </c>
      <c r="M311" s="73"/>
    </row>
    <row r="312" spans="1:13" s="93" customFormat="1" ht="18.75" customHeight="1">
      <c r="A312" s="83">
        <v>303</v>
      </c>
      <c r="B312" s="368"/>
      <c r="C312" s="453" t="s">
        <v>655</v>
      </c>
      <c r="D312" s="381" t="s">
        <v>5908</v>
      </c>
      <c r="E312" s="344" t="s">
        <v>668</v>
      </c>
      <c r="F312" s="83" t="s">
        <v>658</v>
      </c>
      <c r="G312" s="73"/>
      <c r="H312" s="73"/>
      <c r="I312" s="83" t="s">
        <v>658</v>
      </c>
      <c r="J312" s="73"/>
      <c r="K312" s="454"/>
      <c r="L312" s="369">
        <v>2925</v>
      </c>
      <c r="M312" s="73"/>
    </row>
    <row r="313" spans="1:13" s="93" customFormat="1" ht="18.75" customHeight="1">
      <c r="A313" s="83">
        <v>304</v>
      </c>
      <c r="B313" s="368"/>
      <c r="C313" s="453" t="s">
        <v>655</v>
      </c>
      <c r="D313" s="381" t="s">
        <v>5908</v>
      </c>
      <c r="E313" s="344" t="s">
        <v>668</v>
      </c>
      <c r="F313" s="83" t="s">
        <v>658</v>
      </c>
      <c r="G313" s="73"/>
      <c r="H313" s="73"/>
      <c r="I313" s="83" t="s">
        <v>658</v>
      </c>
      <c r="J313" s="73"/>
      <c r="K313" s="454"/>
      <c r="L313" s="369">
        <v>2925</v>
      </c>
      <c r="M313" s="73"/>
    </row>
    <row r="314" spans="1:13" s="93" customFormat="1" ht="18.75" customHeight="1">
      <c r="A314" s="83">
        <v>305</v>
      </c>
      <c r="B314" s="368"/>
      <c r="C314" s="453" t="s">
        <v>655</v>
      </c>
      <c r="D314" s="381" t="s">
        <v>5908</v>
      </c>
      <c r="E314" s="344" t="s">
        <v>668</v>
      </c>
      <c r="F314" s="83" t="s">
        <v>658</v>
      </c>
      <c r="G314" s="73"/>
      <c r="H314" s="73"/>
      <c r="I314" s="83" t="s">
        <v>658</v>
      </c>
      <c r="J314" s="73"/>
      <c r="K314" s="454"/>
      <c r="L314" s="369">
        <v>2925</v>
      </c>
      <c r="M314" s="73"/>
    </row>
    <row r="315" spans="1:13" s="93" customFormat="1" ht="18.75" customHeight="1">
      <c r="A315" s="83">
        <v>306</v>
      </c>
      <c r="B315" s="368"/>
      <c r="C315" s="453" t="s">
        <v>655</v>
      </c>
      <c r="D315" s="381" t="s">
        <v>5908</v>
      </c>
      <c r="E315" s="344" t="s">
        <v>668</v>
      </c>
      <c r="F315" s="83" t="s">
        <v>658</v>
      </c>
      <c r="G315" s="73"/>
      <c r="H315" s="73"/>
      <c r="I315" s="83" t="s">
        <v>658</v>
      </c>
      <c r="J315" s="73"/>
      <c r="K315" s="454"/>
      <c r="L315" s="369">
        <v>2925</v>
      </c>
      <c r="M315" s="73"/>
    </row>
    <row r="316" spans="1:13" s="93" customFormat="1" ht="18.75" customHeight="1">
      <c r="A316" s="83">
        <v>307</v>
      </c>
      <c r="B316" s="368"/>
      <c r="C316" s="453" t="s">
        <v>655</v>
      </c>
      <c r="D316" s="381" t="s">
        <v>5908</v>
      </c>
      <c r="E316" s="344" t="s">
        <v>668</v>
      </c>
      <c r="F316" s="83" t="s">
        <v>658</v>
      </c>
      <c r="G316" s="73"/>
      <c r="H316" s="73"/>
      <c r="I316" s="83" t="s">
        <v>658</v>
      </c>
      <c r="J316" s="73"/>
      <c r="K316" s="454"/>
      <c r="L316" s="369">
        <v>2925</v>
      </c>
      <c r="M316" s="73"/>
    </row>
    <row r="317" spans="1:13" s="93" customFormat="1" ht="18.75" customHeight="1">
      <c r="A317" s="83">
        <v>308</v>
      </c>
      <c r="B317" s="368"/>
      <c r="C317" s="453" t="s">
        <v>655</v>
      </c>
      <c r="D317" s="381" t="s">
        <v>5908</v>
      </c>
      <c r="E317" s="344" t="s">
        <v>668</v>
      </c>
      <c r="F317" s="83" t="s">
        <v>658</v>
      </c>
      <c r="G317" s="73"/>
      <c r="H317" s="73"/>
      <c r="I317" s="83" t="s">
        <v>658</v>
      </c>
      <c r="J317" s="73"/>
      <c r="K317" s="454"/>
      <c r="L317" s="369">
        <v>2925</v>
      </c>
      <c r="M317" s="73"/>
    </row>
    <row r="318" spans="1:13" s="93" customFormat="1" ht="18.75" customHeight="1">
      <c r="A318" s="83">
        <v>309</v>
      </c>
      <c r="B318" s="368"/>
      <c r="C318" s="453" t="s">
        <v>655</v>
      </c>
      <c r="D318" s="381" t="s">
        <v>5908</v>
      </c>
      <c r="E318" s="344" t="s">
        <v>668</v>
      </c>
      <c r="F318" s="83" t="s">
        <v>658</v>
      </c>
      <c r="G318" s="73"/>
      <c r="H318" s="73"/>
      <c r="I318" s="83" t="s">
        <v>658</v>
      </c>
      <c r="J318" s="73"/>
      <c r="K318" s="454"/>
      <c r="L318" s="369">
        <v>2925</v>
      </c>
      <c r="M318" s="73"/>
    </row>
    <row r="319" spans="1:13" s="93" customFormat="1" ht="18.75" customHeight="1">
      <c r="A319" s="83">
        <v>310</v>
      </c>
      <c r="B319" s="368"/>
      <c r="C319" s="453" t="s">
        <v>655</v>
      </c>
      <c r="D319" s="381" t="s">
        <v>5908</v>
      </c>
      <c r="E319" s="344" t="s">
        <v>668</v>
      </c>
      <c r="F319" s="83" t="s">
        <v>658</v>
      </c>
      <c r="G319" s="73"/>
      <c r="H319" s="73"/>
      <c r="I319" s="83" t="s">
        <v>658</v>
      </c>
      <c r="J319" s="73"/>
      <c r="K319" s="454"/>
      <c r="L319" s="369">
        <v>2925</v>
      </c>
      <c r="M319" s="73"/>
    </row>
    <row r="320" spans="1:13" s="93" customFormat="1" ht="18.75" customHeight="1">
      <c r="A320" s="83">
        <v>311</v>
      </c>
      <c r="B320" s="368"/>
      <c r="C320" s="453" t="s">
        <v>655</v>
      </c>
      <c r="D320" s="381" t="s">
        <v>5908</v>
      </c>
      <c r="E320" s="344" t="s">
        <v>668</v>
      </c>
      <c r="F320" s="83" t="s">
        <v>658</v>
      </c>
      <c r="G320" s="73"/>
      <c r="H320" s="73"/>
      <c r="I320" s="83" t="s">
        <v>658</v>
      </c>
      <c r="J320" s="73"/>
      <c r="K320" s="454"/>
      <c r="L320" s="369">
        <v>2925</v>
      </c>
      <c r="M320" s="73"/>
    </row>
    <row r="321" spans="1:13" s="93" customFormat="1" ht="18.75" customHeight="1">
      <c r="A321" s="83">
        <v>312</v>
      </c>
      <c r="B321" s="368"/>
      <c r="C321" s="453" t="s">
        <v>655</v>
      </c>
      <c r="D321" s="381" t="s">
        <v>5908</v>
      </c>
      <c r="E321" s="344" t="s">
        <v>668</v>
      </c>
      <c r="F321" s="83" t="s">
        <v>658</v>
      </c>
      <c r="G321" s="73"/>
      <c r="H321" s="73"/>
      <c r="I321" s="83" t="s">
        <v>658</v>
      </c>
      <c r="J321" s="73"/>
      <c r="K321" s="454"/>
      <c r="L321" s="369">
        <v>2925</v>
      </c>
      <c r="M321" s="73"/>
    </row>
    <row r="322" spans="1:13" s="93" customFormat="1" ht="18.75" customHeight="1">
      <c r="A322" s="83">
        <v>313</v>
      </c>
      <c r="B322" s="368"/>
      <c r="C322" s="453" t="s">
        <v>655</v>
      </c>
      <c r="D322" s="381" t="s">
        <v>5908</v>
      </c>
      <c r="E322" s="344" t="s">
        <v>668</v>
      </c>
      <c r="F322" s="83" t="s">
        <v>658</v>
      </c>
      <c r="G322" s="73"/>
      <c r="H322" s="73"/>
      <c r="I322" s="83" t="s">
        <v>658</v>
      </c>
      <c r="J322" s="73"/>
      <c r="K322" s="454"/>
      <c r="L322" s="369">
        <v>2925</v>
      </c>
      <c r="M322" s="73"/>
    </row>
    <row r="323" spans="1:13" s="93" customFormat="1" ht="18.75" customHeight="1">
      <c r="A323" s="83">
        <v>314</v>
      </c>
      <c r="B323" s="368"/>
      <c r="C323" s="453" t="s">
        <v>655</v>
      </c>
      <c r="D323" s="381" t="s">
        <v>5908</v>
      </c>
      <c r="E323" s="344" t="s">
        <v>668</v>
      </c>
      <c r="F323" s="83" t="s">
        <v>658</v>
      </c>
      <c r="G323" s="73"/>
      <c r="H323" s="73"/>
      <c r="I323" s="83" t="s">
        <v>658</v>
      </c>
      <c r="J323" s="73"/>
      <c r="K323" s="454"/>
      <c r="L323" s="369">
        <v>2925</v>
      </c>
      <c r="M323" s="73"/>
    </row>
    <row r="324" spans="1:13" s="93" customFormat="1" ht="18.75" customHeight="1">
      <c r="A324" s="83">
        <v>315</v>
      </c>
      <c r="B324" s="368"/>
      <c r="C324" s="453" t="s">
        <v>655</v>
      </c>
      <c r="D324" s="381" t="s">
        <v>5908</v>
      </c>
      <c r="E324" s="344" t="s">
        <v>668</v>
      </c>
      <c r="F324" s="83" t="s">
        <v>658</v>
      </c>
      <c r="G324" s="73"/>
      <c r="H324" s="73"/>
      <c r="I324" s="83" t="s">
        <v>658</v>
      </c>
      <c r="J324" s="73"/>
      <c r="K324" s="454"/>
      <c r="L324" s="369">
        <v>2925</v>
      </c>
      <c r="M324" s="73"/>
    </row>
    <row r="325" spans="1:13" s="93" customFormat="1" ht="18.75" customHeight="1">
      <c r="A325" s="83">
        <v>316</v>
      </c>
      <c r="B325" s="368"/>
      <c r="C325" s="453" t="s">
        <v>655</v>
      </c>
      <c r="D325" s="381" t="s">
        <v>5908</v>
      </c>
      <c r="E325" s="344" t="s">
        <v>668</v>
      </c>
      <c r="F325" s="83" t="s">
        <v>658</v>
      </c>
      <c r="G325" s="73"/>
      <c r="H325" s="73"/>
      <c r="I325" s="83" t="s">
        <v>658</v>
      </c>
      <c r="J325" s="73"/>
      <c r="K325" s="454"/>
      <c r="L325" s="369">
        <v>2925</v>
      </c>
      <c r="M325" s="73"/>
    </row>
    <row r="326" spans="1:13" s="93" customFormat="1" ht="18.75" customHeight="1">
      <c r="A326" s="83">
        <v>317</v>
      </c>
      <c r="B326" s="368"/>
      <c r="C326" s="453" t="s">
        <v>655</v>
      </c>
      <c r="D326" s="381" t="s">
        <v>5908</v>
      </c>
      <c r="E326" s="344" t="s">
        <v>668</v>
      </c>
      <c r="F326" s="83" t="s">
        <v>658</v>
      </c>
      <c r="G326" s="73"/>
      <c r="H326" s="73"/>
      <c r="I326" s="83" t="s">
        <v>658</v>
      </c>
      <c r="J326" s="73"/>
      <c r="K326" s="454"/>
      <c r="L326" s="369">
        <v>2925</v>
      </c>
      <c r="M326" s="73"/>
    </row>
    <row r="327" spans="1:13" s="93" customFormat="1" ht="18.75" customHeight="1">
      <c r="A327" s="83">
        <v>318</v>
      </c>
      <c r="B327" s="368"/>
      <c r="C327" s="453" t="s">
        <v>655</v>
      </c>
      <c r="D327" s="381" t="s">
        <v>5908</v>
      </c>
      <c r="E327" s="344" t="s">
        <v>668</v>
      </c>
      <c r="F327" s="83" t="s">
        <v>658</v>
      </c>
      <c r="G327" s="73"/>
      <c r="H327" s="73"/>
      <c r="I327" s="83" t="s">
        <v>658</v>
      </c>
      <c r="J327" s="73"/>
      <c r="K327" s="454"/>
      <c r="L327" s="369">
        <v>2925</v>
      </c>
      <c r="M327" s="73"/>
    </row>
    <row r="328" spans="1:13" s="93" customFormat="1" ht="18.75" customHeight="1">
      <c r="A328" s="83">
        <v>319</v>
      </c>
      <c r="B328" s="368"/>
      <c r="C328" s="453" t="s">
        <v>655</v>
      </c>
      <c r="D328" s="381" t="s">
        <v>5908</v>
      </c>
      <c r="E328" s="344" t="s">
        <v>668</v>
      </c>
      <c r="F328" s="83" t="s">
        <v>658</v>
      </c>
      <c r="G328" s="73"/>
      <c r="H328" s="73"/>
      <c r="I328" s="83" t="s">
        <v>658</v>
      </c>
      <c r="J328" s="73"/>
      <c r="K328" s="454"/>
      <c r="L328" s="369">
        <v>2934</v>
      </c>
      <c r="M328" s="73"/>
    </row>
    <row r="329" spans="1:13" s="93" customFormat="1" ht="18.75" customHeight="1">
      <c r="A329" s="83">
        <v>320</v>
      </c>
      <c r="B329" s="368"/>
      <c r="C329" s="453" t="s">
        <v>655</v>
      </c>
      <c r="D329" s="381" t="s">
        <v>5908</v>
      </c>
      <c r="E329" s="344" t="s">
        <v>668</v>
      </c>
      <c r="F329" s="83" t="s">
        <v>658</v>
      </c>
      <c r="G329" s="73"/>
      <c r="H329" s="73"/>
      <c r="I329" s="83" t="s">
        <v>658</v>
      </c>
      <c r="J329" s="73"/>
      <c r="K329" s="454"/>
      <c r="L329" s="369">
        <v>2934</v>
      </c>
      <c r="M329" s="73"/>
    </row>
    <row r="330" spans="1:13" s="93" customFormat="1" ht="18.75" customHeight="1">
      <c r="A330" s="83">
        <v>321</v>
      </c>
      <c r="B330" s="368"/>
      <c r="C330" s="453" t="s">
        <v>655</v>
      </c>
      <c r="D330" s="381" t="s">
        <v>5908</v>
      </c>
      <c r="E330" s="344" t="s">
        <v>668</v>
      </c>
      <c r="F330" s="83" t="s">
        <v>658</v>
      </c>
      <c r="G330" s="73"/>
      <c r="H330" s="73"/>
      <c r="I330" s="83" t="s">
        <v>658</v>
      </c>
      <c r="J330" s="73"/>
      <c r="K330" s="454"/>
      <c r="L330" s="369">
        <v>1520.5</v>
      </c>
      <c r="M330" s="73"/>
    </row>
    <row r="331" spans="1:13" s="93" customFormat="1" ht="18.75" customHeight="1">
      <c r="A331" s="83">
        <v>322</v>
      </c>
      <c r="B331" s="368"/>
      <c r="C331" s="453" t="s">
        <v>655</v>
      </c>
      <c r="D331" s="381" t="s">
        <v>5908</v>
      </c>
      <c r="E331" s="344" t="s">
        <v>668</v>
      </c>
      <c r="F331" s="83" t="s">
        <v>658</v>
      </c>
      <c r="G331" s="73"/>
      <c r="H331" s="73"/>
      <c r="I331" s="83" t="s">
        <v>658</v>
      </c>
      <c r="J331" s="73"/>
      <c r="K331" s="454"/>
      <c r="L331" s="369">
        <v>2934</v>
      </c>
      <c r="M331" s="73"/>
    </row>
    <row r="332" spans="1:13" s="93" customFormat="1" ht="18.75" customHeight="1">
      <c r="A332" s="83">
        <v>323</v>
      </c>
      <c r="B332" s="368"/>
      <c r="C332" s="453" t="s">
        <v>655</v>
      </c>
      <c r="D332" s="381" t="s">
        <v>5908</v>
      </c>
      <c r="E332" s="344" t="s">
        <v>668</v>
      </c>
      <c r="F332" s="83" t="s">
        <v>658</v>
      </c>
      <c r="G332" s="73"/>
      <c r="H332" s="73"/>
      <c r="I332" s="83" t="s">
        <v>658</v>
      </c>
      <c r="J332" s="73"/>
      <c r="K332" s="454"/>
      <c r="L332" s="369">
        <v>2929.5</v>
      </c>
      <c r="M332" s="73"/>
    </row>
    <row r="333" spans="1:13" s="93" customFormat="1" ht="18.75" customHeight="1">
      <c r="A333" s="83">
        <v>324</v>
      </c>
      <c r="B333" s="368"/>
      <c r="C333" s="453" t="s">
        <v>655</v>
      </c>
      <c r="D333" s="381" t="s">
        <v>5908</v>
      </c>
      <c r="E333" s="344" t="s">
        <v>668</v>
      </c>
      <c r="F333" s="83" t="s">
        <v>658</v>
      </c>
      <c r="G333" s="73"/>
      <c r="H333" s="73"/>
      <c r="I333" s="83" t="s">
        <v>658</v>
      </c>
      <c r="J333" s="73"/>
      <c r="K333" s="454"/>
      <c r="L333" s="369">
        <v>2929.5</v>
      </c>
      <c r="M333" s="73"/>
    </row>
    <row r="334" spans="1:13" s="93" customFormat="1" ht="18.75" customHeight="1">
      <c r="A334" s="83">
        <v>325</v>
      </c>
      <c r="B334" s="368"/>
      <c r="C334" s="453" t="s">
        <v>655</v>
      </c>
      <c r="D334" s="381" t="s">
        <v>5908</v>
      </c>
      <c r="E334" s="344" t="s">
        <v>668</v>
      </c>
      <c r="F334" s="83" t="s">
        <v>658</v>
      </c>
      <c r="G334" s="73"/>
      <c r="H334" s="73"/>
      <c r="I334" s="83" t="s">
        <v>658</v>
      </c>
      <c r="J334" s="73"/>
      <c r="K334" s="454"/>
      <c r="L334" s="369">
        <v>2929.5</v>
      </c>
      <c r="M334" s="73"/>
    </row>
    <row r="335" spans="1:13" s="93" customFormat="1" ht="18.75" customHeight="1">
      <c r="A335" s="83">
        <v>326</v>
      </c>
      <c r="B335" s="368"/>
      <c r="C335" s="453" t="s">
        <v>655</v>
      </c>
      <c r="D335" s="381" t="s">
        <v>5908</v>
      </c>
      <c r="E335" s="344" t="s">
        <v>668</v>
      </c>
      <c r="F335" s="83" t="s">
        <v>658</v>
      </c>
      <c r="G335" s="73"/>
      <c r="H335" s="73"/>
      <c r="I335" s="83" t="s">
        <v>658</v>
      </c>
      <c r="J335" s="73"/>
      <c r="K335" s="454"/>
      <c r="L335" s="369">
        <v>2929.5</v>
      </c>
      <c r="M335" s="73"/>
    </row>
    <row r="336" spans="1:13" s="93" customFormat="1" ht="18.75" customHeight="1">
      <c r="A336" s="83">
        <v>327</v>
      </c>
      <c r="B336" s="368"/>
      <c r="C336" s="453" t="s">
        <v>655</v>
      </c>
      <c r="D336" s="381" t="s">
        <v>5908</v>
      </c>
      <c r="E336" s="344" t="s">
        <v>668</v>
      </c>
      <c r="F336" s="83" t="s">
        <v>658</v>
      </c>
      <c r="G336" s="73"/>
      <c r="H336" s="73"/>
      <c r="I336" s="83" t="s">
        <v>658</v>
      </c>
      <c r="J336" s="73"/>
      <c r="K336" s="454"/>
      <c r="L336" s="369">
        <v>2929.5</v>
      </c>
      <c r="M336" s="73"/>
    </row>
    <row r="337" spans="1:13" s="93" customFormat="1" ht="18.75" customHeight="1">
      <c r="A337" s="83">
        <v>328</v>
      </c>
      <c r="B337" s="368"/>
      <c r="C337" s="453" t="s">
        <v>655</v>
      </c>
      <c r="D337" s="381" t="s">
        <v>5908</v>
      </c>
      <c r="E337" s="344" t="s">
        <v>668</v>
      </c>
      <c r="F337" s="83" t="s">
        <v>658</v>
      </c>
      <c r="G337" s="73"/>
      <c r="H337" s="73"/>
      <c r="I337" s="83" t="s">
        <v>658</v>
      </c>
      <c r="J337" s="73"/>
      <c r="K337" s="454"/>
      <c r="L337" s="369">
        <v>2929.5</v>
      </c>
      <c r="M337" s="73"/>
    </row>
    <row r="338" spans="1:13" s="93" customFormat="1" ht="18.75" customHeight="1">
      <c r="A338" s="83">
        <v>329</v>
      </c>
      <c r="B338" s="368"/>
      <c r="C338" s="453" t="s">
        <v>655</v>
      </c>
      <c r="D338" s="381" t="s">
        <v>5908</v>
      </c>
      <c r="E338" s="344" t="s">
        <v>668</v>
      </c>
      <c r="F338" s="83" t="s">
        <v>658</v>
      </c>
      <c r="G338" s="73"/>
      <c r="H338" s="73"/>
      <c r="I338" s="83" t="s">
        <v>658</v>
      </c>
      <c r="J338" s="73"/>
      <c r="K338" s="454"/>
      <c r="L338" s="369">
        <v>2929.5</v>
      </c>
      <c r="M338" s="73"/>
    </row>
    <row r="339" spans="1:13" s="93" customFormat="1" ht="18.75" customHeight="1">
      <c r="A339" s="83">
        <v>330</v>
      </c>
      <c r="B339" s="368"/>
      <c r="C339" s="453" t="s">
        <v>655</v>
      </c>
      <c r="D339" s="381" t="s">
        <v>5908</v>
      </c>
      <c r="E339" s="344" t="s">
        <v>668</v>
      </c>
      <c r="F339" s="83" t="s">
        <v>658</v>
      </c>
      <c r="G339" s="73"/>
      <c r="H339" s="73"/>
      <c r="I339" s="83" t="s">
        <v>658</v>
      </c>
      <c r="J339" s="73"/>
      <c r="K339" s="454"/>
      <c r="L339" s="369">
        <v>2929.5</v>
      </c>
      <c r="M339" s="73"/>
    </row>
    <row r="340" spans="1:13" s="93" customFormat="1" ht="18.75" customHeight="1">
      <c r="A340" s="83">
        <v>331</v>
      </c>
      <c r="B340" s="368"/>
      <c r="C340" s="453" t="s">
        <v>655</v>
      </c>
      <c r="D340" s="381" t="s">
        <v>5908</v>
      </c>
      <c r="E340" s="344" t="s">
        <v>668</v>
      </c>
      <c r="F340" s="83" t="s">
        <v>658</v>
      </c>
      <c r="G340" s="73"/>
      <c r="H340" s="73"/>
      <c r="I340" s="83" t="s">
        <v>658</v>
      </c>
      <c r="J340" s="73"/>
      <c r="K340" s="454"/>
      <c r="L340" s="369">
        <v>2929.5</v>
      </c>
      <c r="M340" s="73"/>
    </row>
    <row r="341" spans="1:13" s="93" customFormat="1" ht="18.75" customHeight="1">
      <c r="A341" s="83">
        <v>332</v>
      </c>
      <c r="B341" s="368"/>
      <c r="C341" s="453" t="s">
        <v>655</v>
      </c>
      <c r="D341" s="381" t="s">
        <v>5908</v>
      </c>
      <c r="E341" s="344" t="s">
        <v>668</v>
      </c>
      <c r="F341" s="83" t="s">
        <v>658</v>
      </c>
      <c r="G341" s="73"/>
      <c r="H341" s="73"/>
      <c r="I341" s="83" t="s">
        <v>658</v>
      </c>
      <c r="J341" s="73"/>
      <c r="K341" s="454"/>
      <c r="L341" s="369">
        <v>2929.5</v>
      </c>
      <c r="M341" s="73"/>
    </row>
    <row r="342" spans="1:13" s="93" customFormat="1" ht="18.75" customHeight="1">
      <c r="A342" s="83">
        <v>333</v>
      </c>
      <c r="B342" s="368"/>
      <c r="C342" s="453" t="s">
        <v>655</v>
      </c>
      <c r="D342" s="381" t="s">
        <v>5908</v>
      </c>
      <c r="E342" s="344" t="s">
        <v>668</v>
      </c>
      <c r="F342" s="83" t="s">
        <v>658</v>
      </c>
      <c r="G342" s="73"/>
      <c r="H342" s="73"/>
      <c r="I342" s="83" t="s">
        <v>658</v>
      </c>
      <c r="J342" s="73"/>
      <c r="K342" s="454"/>
      <c r="L342" s="369">
        <v>2929.5</v>
      </c>
      <c r="M342" s="73"/>
    </row>
    <row r="343" spans="1:13" s="93" customFormat="1" ht="18.75" customHeight="1">
      <c r="A343" s="83">
        <v>334</v>
      </c>
      <c r="B343" s="368"/>
      <c r="C343" s="453" t="s">
        <v>655</v>
      </c>
      <c r="D343" s="381" t="s">
        <v>5908</v>
      </c>
      <c r="E343" s="344" t="s">
        <v>668</v>
      </c>
      <c r="F343" s="83" t="s">
        <v>658</v>
      </c>
      <c r="G343" s="73"/>
      <c r="H343" s="73"/>
      <c r="I343" s="83" t="s">
        <v>658</v>
      </c>
      <c r="J343" s="73"/>
      <c r="K343" s="454"/>
      <c r="L343" s="369">
        <v>2929.5</v>
      </c>
      <c r="M343" s="73"/>
    </row>
    <row r="344" spans="1:13" s="93" customFormat="1" ht="18.75" customHeight="1">
      <c r="A344" s="83">
        <v>335</v>
      </c>
      <c r="B344" s="368"/>
      <c r="C344" s="453" t="s">
        <v>655</v>
      </c>
      <c r="D344" s="381" t="s">
        <v>5908</v>
      </c>
      <c r="E344" s="344" t="s">
        <v>668</v>
      </c>
      <c r="F344" s="83" t="s">
        <v>658</v>
      </c>
      <c r="G344" s="73"/>
      <c r="H344" s="73"/>
      <c r="I344" s="83" t="s">
        <v>658</v>
      </c>
      <c r="J344" s="73"/>
      <c r="K344" s="454"/>
      <c r="L344" s="369">
        <v>2929.5</v>
      </c>
      <c r="M344" s="73"/>
    </row>
    <row r="345" spans="1:13" s="93" customFormat="1" ht="18.75" customHeight="1">
      <c r="A345" s="83">
        <v>336</v>
      </c>
      <c r="B345" s="368"/>
      <c r="C345" s="453" t="s">
        <v>655</v>
      </c>
      <c r="D345" s="381" t="s">
        <v>5908</v>
      </c>
      <c r="E345" s="344" t="s">
        <v>668</v>
      </c>
      <c r="F345" s="83" t="s">
        <v>658</v>
      </c>
      <c r="G345" s="73"/>
      <c r="H345" s="73"/>
      <c r="I345" s="83" t="s">
        <v>658</v>
      </c>
      <c r="J345" s="73"/>
      <c r="K345" s="454"/>
      <c r="L345" s="369">
        <v>2929.5</v>
      </c>
      <c r="M345" s="73"/>
    </row>
    <row r="346" spans="1:13" s="93" customFormat="1" ht="18.75" customHeight="1">
      <c r="A346" s="83">
        <v>337</v>
      </c>
      <c r="B346" s="368"/>
      <c r="C346" s="453" t="s">
        <v>655</v>
      </c>
      <c r="D346" s="381" t="s">
        <v>5908</v>
      </c>
      <c r="E346" s="344" t="s">
        <v>668</v>
      </c>
      <c r="F346" s="83" t="s">
        <v>658</v>
      </c>
      <c r="G346" s="73"/>
      <c r="H346" s="73"/>
      <c r="I346" s="83" t="s">
        <v>658</v>
      </c>
      <c r="J346" s="73"/>
      <c r="K346" s="454"/>
      <c r="L346" s="369">
        <v>2929.5</v>
      </c>
      <c r="M346" s="73"/>
    </row>
    <row r="347" spans="1:13" s="93" customFormat="1" ht="18.75" customHeight="1">
      <c r="A347" s="83">
        <v>338</v>
      </c>
      <c r="B347" s="368"/>
      <c r="C347" s="453" t="s">
        <v>655</v>
      </c>
      <c r="D347" s="381" t="s">
        <v>5908</v>
      </c>
      <c r="E347" s="344" t="s">
        <v>668</v>
      </c>
      <c r="F347" s="83" t="s">
        <v>658</v>
      </c>
      <c r="G347" s="73"/>
      <c r="H347" s="73"/>
      <c r="I347" s="83" t="s">
        <v>658</v>
      </c>
      <c r="J347" s="73"/>
      <c r="K347" s="454"/>
      <c r="L347" s="369">
        <v>2929.5</v>
      </c>
      <c r="M347" s="73"/>
    </row>
    <row r="348" spans="1:13" s="93" customFormat="1" ht="18.75" customHeight="1">
      <c r="A348" s="83">
        <v>339</v>
      </c>
      <c r="B348" s="368"/>
      <c r="C348" s="453" t="s">
        <v>655</v>
      </c>
      <c r="D348" s="381" t="s">
        <v>5908</v>
      </c>
      <c r="E348" s="344" t="s">
        <v>668</v>
      </c>
      <c r="F348" s="83" t="s">
        <v>658</v>
      </c>
      <c r="G348" s="73"/>
      <c r="H348" s="73"/>
      <c r="I348" s="83" t="s">
        <v>658</v>
      </c>
      <c r="J348" s="73"/>
      <c r="K348" s="454"/>
      <c r="L348" s="369">
        <v>2929.5</v>
      </c>
      <c r="M348" s="73"/>
    </row>
    <row r="349" spans="1:13" s="93" customFormat="1" ht="18.75" customHeight="1">
      <c r="A349" s="83">
        <v>340</v>
      </c>
      <c r="B349" s="368"/>
      <c r="C349" s="453" t="s">
        <v>655</v>
      </c>
      <c r="D349" s="381" t="s">
        <v>5908</v>
      </c>
      <c r="E349" s="344" t="s">
        <v>668</v>
      </c>
      <c r="F349" s="83" t="s">
        <v>658</v>
      </c>
      <c r="G349" s="73"/>
      <c r="H349" s="73"/>
      <c r="I349" s="83" t="s">
        <v>658</v>
      </c>
      <c r="J349" s="73"/>
      <c r="K349" s="454"/>
      <c r="L349" s="369">
        <v>2929.5</v>
      </c>
      <c r="M349" s="73"/>
    </row>
    <row r="350" spans="1:13" s="93" customFormat="1" ht="18.75" customHeight="1">
      <c r="A350" s="83">
        <v>341</v>
      </c>
      <c r="B350" s="368"/>
      <c r="C350" s="453" t="s">
        <v>655</v>
      </c>
      <c r="D350" s="381" t="s">
        <v>5908</v>
      </c>
      <c r="E350" s="344" t="s">
        <v>668</v>
      </c>
      <c r="F350" s="83" t="s">
        <v>658</v>
      </c>
      <c r="G350" s="73"/>
      <c r="H350" s="73"/>
      <c r="I350" s="83" t="s">
        <v>658</v>
      </c>
      <c r="J350" s="73"/>
      <c r="K350" s="454"/>
      <c r="L350" s="369">
        <v>2929.5</v>
      </c>
      <c r="M350" s="73"/>
    </row>
    <row r="351" spans="1:13" s="93" customFormat="1" ht="18.75" customHeight="1">
      <c r="A351" s="83">
        <v>342</v>
      </c>
      <c r="B351" s="368"/>
      <c r="C351" s="453" t="s">
        <v>655</v>
      </c>
      <c r="D351" s="381" t="s">
        <v>5908</v>
      </c>
      <c r="E351" s="344" t="s">
        <v>668</v>
      </c>
      <c r="F351" s="83" t="s">
        <v>658</v>
      </c>
      <c r="G351" s="73"/>
      <c r="H351" s="73"/>
      <c r="I351" s="83" t="s">
        <v>658</v>
      </c>
      <c r="J351" s="73"/>
      <c r="K351" s="454"/>
      <c r="L351" s="369">
        <v>2929.5</v>
      </c>
      <c r="M351" s="73"/>
    </row>
    <row r="352" spans="1:13" s="93" customFormat="1" ht="18.75" customHeight="1">
      <c r="A352" s="83">
        <v>343</v>
      </c>
      <c r="B352" s="368"/>
      <c r="C352" s="453" t="s">
        <v>655</v>
      </c>
      <c r="D352" s="381" t="s">
        <v>5908</v>
      </c>
      <c r="E352" s="344" t="s">
        <v>668</v>
      </c>
      <c r="F352" s="83" t="s">
        <v>658</v>
      </c>
      <c r="G352" s="73"/>
      <c r="H352" s="73"/>
      <c r="I352" s="83" t="s">
        <v>658</v>
      </c>
      <c r="J352" s="73"/>
      <c r="K352" s="454"/>
      <c r="L352" s="369">
        <v>2934</v>
      </c>
      <c r="M352" s="73"/>
    </row>
    <row r="353" spans="1:13" s="93" customFormat="1" ht="18.75" customHeight="1">
      <c r="A353" s="83">
        <v>344</v>
      </c>
      <c r="B353" s="368"/>
      <c r="C353" s="453" t="s">
        <v>655</v>
      </c>
      <c r="D353" s="381" t="s">
        <v>5908</v>
      </c>
      <c r="E353" s="344" t="s">
        <v>668</v>
      </c>
      <c r="F353" s="83" t="s">
        <v>658</v>
      </c>
      <c r="G353" s="73"/>
      <c r="H353" s="73"/>
      <c r="I353" s="83" t="s">
        <v>658</v>
      </c>
      <c r="J353" s="73"/>
      <c r="K353" s="454"/>
      <c r="L353" s="369">
        <v>2934</v>
      </c>
      <c r="M353" s="73"/>
    </row>
    <row r="354" spans="1:13" s="93" customFormat="1" ht="18.75" customHeight="1">
      <c r="A354" s="83">
        <v>345</v>
      </c>
      <c r="B354" s="368"/>
      <c r="C354" s="453" t="s">
        <v>655</v>
      </c>
      <c r="D354" s="381" t="s">
        <v>5908</v>
      </c>
      <c r="E354" s="344" t="s">
        <v>668</v>
      </c>
      <c r="F354" s="83" t="s">
        <v>658</v>
      </c>
      <c r="G354" s="73"/>
      <c r="H354" s="73"/>
      <c r="I354" s="83" t="s">
        <v>658</v>
      </c>
      <c r="J354" s="73"/>
      <c r="K354" s="454"/>
      <c r="L354" s="369">
        <v>2934</v>
      </c>
      <c r="M354" s="73"/>
    </row>
    <row r="355" spans="1:13" s="93" customFormat="1" ht="18.75" customHeight="1">
      <c r="A355" s="83">
        <v>346</v>
      </c>
      <c r="B355" s="368"/>
      <c r="C355" s="453" t="s">
        <v>655</v>
      </c>
      <c r="D355" s="381" t="s">
        <v>5908</v>
      </c>
      <c r="E355" s="344" t="s">
        <v>668</v>
      </c>
      <c r="F355" s="83" t="s">
        <v>658</v>
      </c>
      <c r="G355" s="73"/>
      <c r="H355" s="73"/>
      <c r="I355" s="83" t="s">
        <v>658</v>
      </c>
      <c r="J355" s="73"/>
      <c r="K355" s="454"/>
      <c r="L355" s="369">
        <v>2938.5</v>
      </c>
      <c r="M355" s="73"/>
    </row>
    <row r="356" spans="1:13" s="93" customFormat="1" ht="18.75" customHeight="1">
      <c r="A356" s="83">
        <v>347</v>
      </c>
      <c r="B356" s="368"/>
      <c r="C356" s="453" t="s">
        <v>655</v>
      </c>
      <c r="D356" s="381" t="s">
        <v>5908</v>
      </c>
      <c r="E356" s="344" t="s">
        <v>668</v>
      </c>
      <c r="F356" s="83" t="s">
        <v>658</v>
      </c>
      <c r="G356" s="73"/>
      <c r="H356" s="73"/>
      <c r="I356" s="83" t="s">
        <v>658</v>
      </c>
      <c r="J356" s="73"/>
      <c r="K356" s="454"/>
      <c r="L356" s="369">
        <v>2938.5</v>
      </c>
      <c r="M356" s="73"/>
    </row>
    <row r="357" spans="1:13" s="93" customFormat="1" ht="18.75" customHeight="1">
      <c r="A357" s="83">
        <v>348</v>
      </c>
      <c r="B357" s="368"/>
      <c r="C357" s="453" t="s">
        <v>655</v>
      </c>
      <c r="D357" s="381" t="s">
        <v>5908</v>
      </c>
      <c r="E357" s="344" t="s">
        <v>668</v>
      </c>
      <c r="F357" s="83" t="s">
        <v>658</v>
      </c>
      <c r="G357" s="73"/>
      <c r="H357" s="73"/>
      <c r="I357" s="83" t="s">
        <v>658</v>
      </c>
      <c r="J357" s="73"/>
      <c r="K357" s="454"/>
      <c r="L357" s="369">
        <v>2938.5</v>
      </c>
      <c r="M357" s="73"/>
    </row>
    <row r="358" spans="1:13" s="93" customFormat="1" ht="18.75" customHeight="1">
      <c r="A358" s="83">
        <v>349</v>
      </c>
      <c r="B358" s="368"/>
      <c r="C358" s="453" t="s">
        <v>655</v>
      </c>
      <c r="D358" s="381" t="s">
        <v>5908</v>
      </c>
      <c r="E358" s="344" t="s">
        <v>668</v>
      </c>
      <c r="F358" s="83" t="s">
        <v>658</v>
      </c>
      <c r="G358" s="73"/>
      <c r="H358" s="73"/>
      <c r="I358" s="83" t="s">
        <v>658</v>
      </c>
      <c r="J358" s="73"/>
      <c r="K358" s="454"/>
      <c r="L358" s="369">
        <v>2938.5</v>
      </c>
      <c r="M358" s="73"/>
    </row>
    <row r="359" spans="1:13" s="93" customFormat="1" ht="18.75" customHeight="1">
      <c r="A359" s="83">
        <v>350</v>
      </c>
      <c r="B359" s="368"/>
      <c r="C359" s="453" t="s">
        <v>655</v>
      </c>
      <c r="D359" s="381" t="s">
        <v>5908</v>
      </c>
      <c r="E359" s="344" t="s">
        <v>668</v>
      </c>
      <c r="F359" s="83" t="s">
        <v>658</v>
      </c>
      <c r="G359" s="73"/>
      <c r="H359" s="73"/>
      <c r="I359" s="83" t="s">
        <v>658</v>
      </c>
      <c r="J359" s="73"/>
      <c r="K359" s="454"/>
      <c r="L359" s="369">
        <v>2938.5</v>
      </c>
      <c r="M359" s="73"/>
    </row>
    <row r="360" spans="1:13" s="93" customFormat="1" ht="18.75" customHeight="1">
      <c r="A360" s="83">
        <v>351</v>
      </c>
      <c r="B360" s="368"/>
      <c r="C360" s="453" t="s">
        <v>655</v>
      </c>
      <c r="D360" s="381" t="s">
        <v>5908</v>
      </c>
      <c r="E360" s="344" t="s">
        <v>668</v>
      </c>
      <c r="F360" s="83" t="s">
        <v>658</v>
      </c>
      <c r="G360" s="73"/>
      <c r="H360" s="73"/>
      <c r="I360" s="83" t="s">
        <v>658</v>
      </c>
      <c r="J360" s="73"/>
      <c r="K360" s="454"/>
      <c r="L360" s="369">
        <v>2938.5</v>
      </c>
      <c r="M360" s="73"/>
    </row>
    <row r="361" spans="1:13" s="93" customFormat="1" ht="18.75" customHeight="1">
      <c r="A361" s="83">
        <v>352</v>
      </c>
      <c r="B361" s="368"/>
      <c r="C361" s="453" t="s">
        <v>655</v>
      </c>
      <c r="D361" s="381" t="s">
        <v>5908</v>
      </c>
      <c r="E361" s="344" t="s">
        <v>668</v>
      </c>
      <c r="F361" s="83" t="s">
        <v>658</v>
      </c>
      <c r="G361" s="73"/>
      <c r="H361" s="73"/>
      <c r="I361" s="83" t="s">
        <v>658</v>
      </c>
      <c r="J361" s="73"/>
      <c r="K361" s="454"/>
      <c r="L361" s="369">
        <v>2938.5</v>
      </c>
      <c r="M361" s="73"/>
    </row>
    <row r="362" spans="1:13" s="93" customFormat="1" ht="18.75" customHeight="1">
      <c r="A362" s="83">
        <v>353</v>
      </c>
      <c r="B362" s="368"/>
      <c r="C362" s="453" t="s">
        <v>655</v>
      </c>
      <c r="D362" s="381" t="s">
        <v>5908</v>
      </c>
      <c r="E362" s="344" t="s">
        <v>668</v>
      </c>
      <c r="F362" s="83" t="s">
        <v>658</v>
      </c>
      <c r="G362" s="73"/>
      <c r="H362" s="73"/>
      <c r="I362" s="83" t="s">
        <v>658</v>
      </c>
      <c r="J362" s="73"/>
      <c r="K362" s="454"/>
      <c r="L362" s="369">
        <v>2938.5</v>
      </c>
      <c r="M362" s="73"/>
    </row>
    <row r="363" spans="1:13" s="93" customFormat="1" ht="18.75" customHeight="1">
      <c r="A363" s="83">
        <v>354</v>
      </c>
      <c r="B363" s="368"/>
      <c r="C363" s="453" t="s">
        <v>655</v>
      </c>
      <c r="D363" s="381" t="s">
        <v>5908</v>
      </c>
      <c r="E363" s="344" t="s">
        <v>668</v>
      </c>
      <c r="F363" s="83" t="s">
        <v>658</v>
      </c>
      <c r="G363" s="73"/>
      <c r="H363" s="73"/>
      <c r="I363" s="83" t="s">
        <v>658</v>
      </c>
      <c r="J363" s="73"/>
      <c r="K363" s="454"/>
      <c r="L363" s="369">
        <v>2943</v>
      </c>
      <c r="M363" s="73"/>
    </row>
    <row r="364" spans="1:13" s="93" customFormat="1" ht="18.75" customHeight="1">
      <c r="A364" s="83">
        <v>355</v>
      </c>
      <c r="B364" s="368"/>
      <c r="C364" s="453" t="s">
        <v>655</v>
      </c>
      <c r="D364" s="381" t="s">
        <v>5908</v>
      </c>
      <c r="E364" s="344" t="s">
        <v>668</v>
      </c>
      <c r="F364" s="83" t="s">
        <v>658</v>
      </c>
      <c r="G364" s="73"/>
      <c r="H364" s="73"/>
      <c r="I364" s="83" t="s">
        <v>658</v>
      </c>
      <c r="J364" s="73"/>
      <c r="K364" s="454"/>
      <c r="L364" s="369">
        <v>2943</v>
      </c>
      <c r="M364" s="73"/>
    </row>
    <row r="365" spans="1:13" s="93" customFormat="1" ht="18.75" customHeight="1">
      <c r="A365" s="83">
        <v>356</v>
      </c>
      <c r="B365" s="368"/>
      <c r="C365" s="453" t="s">
        <v>655</v>
      </c>
      <c r="D365" s="381" t="s">
        <v>5908</v>
      </c>
      <c r="E365" s="344" t="s">
        <v>668</v>
      </c>
      <c r="F365" s="83" t="s">
        <v>658</v>
      </c>
      <c r="G365" s="73"/>
      <c r="H365" s="73"/>
      <c r="I365" s="83" t="s">
        <v>658</v>
      </c>
      <c r="J365" s="73"/>
      <c r="K365" s="454"/>
      <c r="L365" s="369">
        <v>2943</v>
      </c>
      <c r="M365" s="73"/>
    </row>
    <row r="366" spans="1:13" s="93" customFormat="1" ht="18.75" customHeight="1">
      <c r="A366" s="83">
        <v>357</v>
      </c>
      <c r="B366" s="368"/>
      <c r="C366" s="453" t="s">
        <v>655</v>
      </c>
      <c r="D366" s="381" t="s">
        <v>5908</v>
      </c>
      <c r="E366" s="344" t="s">
        <v>668</v>
      </c>
      <c r="F366" s="83" t="s">
        <v>658</v>
      </c>
      <c r="G366" s="73"/>
      <c r="H366" s="73"/>
      <c r="I366" s="83" t="s">
        <v>658</v>
      </c>
      <c r="J366" s="73"/>
      <c r="K366" s="454"/>
      <c r="L366" s="369">
        <v>255.29</v>
      </c>
      <c r="M366" s="73"/>
    </row>
    <row r="367" spans="1:13" s="93" customFormat="1" ht="18.75" customHeight="1">
      <c r="A367" s="83">
        <v>358</v>
      </c>
      <c r="B367" s="368"/>
      <c r="C367" s="453" t="s">
        <v>655</v>
      </c>
      <c r="D367" s="381" t="s">
        <v>5908</v>
      </c>
      <c r="E367" s="344" t="s">
        <v>668</v>
      </c>
      <c r="F367" s="83" t="s">
        <v>658</v>
      </c>
      <c r="G367" s="73"/>
      <c r="H367" s="73"/>
      <c r="I367" s="83" t="s">
        <v>658</v>
      </c>
      <c r="J367" s="73"/>
      <c r="K367" s="454"/>
      <c r="L367" s="369">
        <v>2943</v>
      </c>
      <c r="M367" s="73"/>
    </row>
    <row r="368" spans="1:13" s="93" customFormat="1" ht="18.75" customHeight="1">
      <c r="A368" s="83">
        <v>359</v>
      </c>
      <c r="B368" s="368"/>
      <c r="C368" s="453" t="s">
        <v>655</v>
      </c>
      <c r="D368" s="381" t="s">
        <v>5908</v>
      </c>
      <c r="E368" s="344" t="s">
        <v>668</v>
      </c>
      <c r="F368" s="83" t="s">
        <v>658</v>
      </c>
      <c r="G368" s="73"/>
      <c r="H368" s="73"/>
      <c r="I368" s="83" t="s">
        <v>658</v>
      </c>
      <c r="J368" s="73"/>
      <c r="K368" s="454"/>
      <c r="L368" s="369">
        <v>2943</v>
      </c>
      <c r="M368" s="73"/>
    </row>
    <row r="369" spans="1:13" s="93" customFormat="1" ht="18.75" customHeight="1">
      <c r="A369" s="83">
        <v>360</v>
      </c>
      <c r="B369" s="368" t="s">
        <v>5917</v>
      </c>
      <c r="C369" s="453" t="s">
        <v>5918</v>
      </c>
      <c r="D369" s="381" t="s">
        <v>5919</v>
      </c>
      <c r="E369" s="369" t="s">
        <v>5920</v>
      </c>
      <c r="F369" s="83" t="s">
        <v>658</v>
      </c>
      <c r="G369" s="73"/>
      <c r="H369" s="73"/>
      <c r="I369" s="83" t="s">
        <v>658</v>
      </c>
      <c r="J369" s="73"/>
      <c r="K369" s="454"/>
      <c r="L369" s="369">
        <v>28851</v>
      </c>
      <c r="M369" s="73"/>
    </row>
    <row r="370" spans="1:13" s="93" customFormat="1" ht="18.75" customHeight="1">
      <c r="A370" s="83">
        <v>361</v>
      </c>
      <c r="B370" s="368" t="s">
        <v>5899</v>
      </c>
      <c r="C370" s="453" t="s">
        <v>5918</v>
      </c>
      <c r="D370" s="381" t="s">
        <v>5921</v>
      </c>
      <c r="E370" s="369" t="s">
        <v>5922</v>
      </c>
      <c r="F370" s="83" t="s">
        <v>658</v>
      </c>
      <c r="G370" s="73"/>
      <c r="H370" s="73"/>
      <c r="I370" s="83" t="s">
        <v>658</v>
      </c>
      <c r="J370" s="73"/>
      <c r="K370" s="454"/>
      <c r="L370" s="369">
        <v>4811.25</v>
      </c>
      <c r="M370" s="73"/>
    </row>
    <row r="371" spans="1:13" s="93" customFormat="1" ht="18.75" customHeight="1">
      <c r="A371" s="83">
        <v>362</v>
      </c>
      <c r="B371" s="583" t="s">
        <v>5927</v>
      </c>
      <c r="C371" s="453" t="s">
        <v>347</v>
      </c>
      <c r="D371" s="381" t="s">
        <v>1214</v>
      </c>
      <c r="E371" s="369" t="s">
        <v>1215</v>
      </c>
      <c r="F371" s="83" t="s">
        <v>658</v>
      </c>
      <c r="G371" s="533"/>
      <c r="H371" s="73"/>
      <c r="I371" s="83" t="s">
        <v>658</v>
      </c>
      <c r="J371" s="73"/>
      <c r="K371" s="454"/>
      <c r="L371" s="369">
        <v>280</v>
      </c>
      <c r="M371" s="369" t="s">
        <v>5990</v>
      </c>
    </row>
    <row r="372" spans="1:13" s="93" customFormat="1" ht="18.75" customHeight="1">
      <c r="A372" s="83">
        <v>363</v>
      </c>
      <c r="B372" s="583" t="s">
        <v>5927</v>
      </c>
      <c r="C372" s="453" t="s">
        <v>347</v>
      </c>
      <c r="D372" s="381" t="s">
        <v>1214</v>
      </c>
      <c r="E372" s="369" t="s">
        <v>1215</v>
      </c>
      <c r="F372" s="83" t="s">
        <v>658</v>
      </c>
      <c r="G372" s="533"/>
      <c r="H372" s="533"/>
      <c r="I372" s="83" t="s">
        <v>658</v>
      </c>
      <c r="J372" s="73"/>
      <c r="K372" s="533"/>
      <c r="L372" s="369">
        <v>590</v>
      </c>
      <c r="M372" s="369" t="s">
        <v>6056</v>
      </c>
    </row>
    <row r="373" spans="1:13" s="93" customFormat="1" ht="18.75" customHeight="1">
      <c r="A373" s="83">
        <v>364</v>
      </c>
      <c r="B373" s="583" t="s">
        <v>5927</v>
      </c>
      <c r="C373" s="453" t="s">
        <v>347</v>
      </c>
      <c r="D373" s="381" t="s">
        <v>663</v>
      </c>
      <c r="E373" s="369" t="s">
        <v>664</v>
      </c>
      <c r="F373" s="83" t="s">
        <v>658</v>
      </c>
      <c r="G373" s="533"/>
      <c r="H373" s="73"/>
      <c r="I373" s="83" t="s">
        <v>658</v>
      </c>
      <c r="J373" s="73"/>
      <c r="K373" s="454"/>
      <c r="L373" s="369">
        <v>375</v>
      </c>
      <c r="M373" s="369" t="s">
        <v>917</v>
      </c>
    </row>
    <row r="374" spans="1:13" s="93" customFormat="1" ht="18.75" customHeight="1">
      <c r="A374" s="83">
        <v>365</v>
      </c>
      <c r="B374" s="583" t="s">
        <v>5927</v>
      </c>
      <c r="C374" s="453" t="s">
        <v>347</v>
      </c>
      <c r="D374" s="381" t="s">
        <v>663</v>
      </c>
      <c r="E374" s="369" t="s">
        <v>664</v>
      </c>
      <c r="F374" s="83" t="s">
        <v>658</v>
      </c>
      <c r="G374" s="533"/>
      <c r="H374" s="533"/>
      <c r="I374" s="83" t="s">
        <v>658</v>
      </c>
      <c r="J374" s="73"/>
      <c r="K374" s="533"/>
      <c r="L374" s="369">
        <v>40</v>
      </c>
      <c r="M374" s="369" t="s">
        <v>6006</v>
      </c>
    </row>
    <row r="375" spans="1:13" s="93" customFormat="1" ht="18.75" customHeight="1">
      <c r="A375" s="83">
        <v>366</v>
      </c>
      <c r="B375" s="583" t="s">
        <v>5927</v>
      </c>
      <c r="C375" s="453" t="s">
        <v>347</v>
      </c>
      <c r="D375" s="381" t="s">
        <v>663</v>
      </c>
      <c r="E375" s="369" t="s">
        <v>664</v>
      </c>
      <c r="F375" s="83" t="s">
        <v>658</v>
      </c>
      <c r="G375" s="533"/>
      <c r="H375" s="533"/>
      <c r="I375" s="83" t="s">
        <v>658</v>
      </c>
      <c r="J375" s="73"/>
      <c r="K375" s="533"/>
      <c r="L375" s="369">
        <v>60</v>
      </c>
      <c r="M375" s="369" t="s">
        <v>6007</v>
      </c>
    </row>
    <row r="376" spans="1:13" s="93" customFormat="1" ht="18.75" customHeight="1">
      <c r="A376" s="83">
        <v>367</v>
      </c>
      <c r="B376" s="583" t="s">
        <v>5927</v>
      </c>
      <c r="C376" s="453" t="s">
        <v>347</v>
      </c>
      <c r="D376" s="381" t="s">
        <v>663</v>
      </c>
      <c r="E376" s="369" t="s">
        <v>664</v>
      </c>
      <c r="F376" s="83" t="s">
        <v>658</v>
      </c>
      <c r="G376" s="533"/>
      <c r="H376" s="533"/>
      <c r="I376" s="83" t="s">
        <v>658</v>
      </c>
      <c r="J376" s="73"/>
      <c r="K376" s="533"/>
      <c r="L376" s="369">
        <v>1700</v>
      </c>
      <c r="M376" s="369" t="s">
        <v>6006</v>
      </c>
    </row>
    <row r="377" spans="1:13" s="93" customFormat="1" ht="18.75" customHeight="1">
      <c r="A377" s="83">
        <v>368</v>
      </c>
      <c r="B377" s="583" t="s">
        <v>5927</v>
      </c>
      <c r="C377" s="453" t="s">
        <v>347</v>
      </c>
      <c r="D377" s="381" t="s">
        <v>663</v>
      </c>
      <c r="E377" s="369" t="s">
        <v>664</v>
      </c>
      <c r="F377" s="83" t="s">
        <v>658</v>
      </c>
      <c r="G377" s="533"/>
      <c r="H377" s="533"/>
      <c r="I377" s="83" t="s">
        <v>658</v>
      </c>
      <c r="J377" s="73"/>
      <c r="K377" s="533"/>
      <c r="L377" s="369">
        <v>112</v>
      </c>
      <c r="M377" s="369" t="s">
        <v>5996</v>
      </c>
    </row>
    <row r="378" spans="1:13" s="93" customFormat="1" ht="18.75" customHeight="1">
      <c r="A378" s="83">
        <v>369</v>
      </c>
      <c r="B378" s="583" t="s">
        <v>5927</v>
      </c>
      <c r="C378" s="453" t="s">
        <v>347</v>
      </c>
      <c r="D378" s="381" t="s">
        <v>663</v>
      </c>
      <c r="E378" s="369" t="s">
        <v>664</v>
      </c>
      <c r="F378" s="83" t="s">
        <v>658</v>
      </c>
      <c r="G378" s="533"/>
      <c r="H378" s="73"/>
      <c r="I378" s="83" t="s">
        <v>658</v>
      </c>
      <c r="J378" s="73"/>
      <c r="K378" s="454"/>
      <c r="L378" s="369">
        <v>52</v>
      </c>
      <c r="M378" s="369" t="s">
        <v>5996</v>
      </c>
    </row>
    <row r="379" spans="1:13" s="93" customFormat="1" ht="18.75" customHeight="1">
      <c r="A379" s="83">
        <v>370</v>
      </c>
      <c r="B379" s="583" t="s">
        <v>5927</v>
      </c>
      <c r="C379" s="453" t="s">
        <v>347</v>
      </c>
      <c r="D379" s="381" t="s">
        <v>663</v>
      </c>
      <c r="E379" s="369" t="s">
        <v>664</v>
      </c>
      <c r="F379" s="83" t="s">
        <v>658</v>
      </c>
      <c r="G379" s="533"/>
      <c r="H379" s="533"/>
      <c r="I379" s="83" t="s">
        <v>658</v>
      </c>
      <c r="J379" s="73"/>
      <c r="K379" s="533"/>
      <c r="L379" s="369">
        <v>210</v>
      </c>
      <c r="M379" s="369" t="s">
        <v>6057</v>
      </c>
    </row>
    <row r="380" spans="1:13" s="93" customFormat="1" ht="18.75" customHeight="1">
      <c r="A380" s="83">
        <v>371</v>
      </c>
      <c r="B380" s="583" t="s">
        <v>5927</v>
      </c>
      <c r="C380" s="453" t="s">
        <v>347</v>
      </c>
      <c r="D380" s="381" t="s">
        <v>663</v>
      </c>
      <c r="E380" s="369" t="s">
        <v>664</v>
      </c>
      <c r="F380" s="83" t="s">
        <v>658</v>
      </c>
      <c r="G380" s="533"/>
      <c r="H380" s="533"/>
      <c r="I380" s="83" t="s">
        <v>658</v>
      </c>
      <c r="J380" s="73"/>
      <c r="K380" s="533"/>
      <c r="L380" s="369">
        <v>42</v>
      </c>
      <c r="M380" s="369" t="s">
        <v>5996</v>
      </c>
    </row>
    <row r="381" spans="1:13" s="93" customFormat="1" ht="26.25" customHeight="1">
      <c r="A381" s="83">
        <v>372</v>
      </c>
      <c r="B381" s="583" t="s">
        <v>5927</v>
      </c>
      <c r="C381" s="453" t="s">
        <v>347</v>
      </c>
      <c r="D381" s="381" t="s">
        <v>663</v>
      </c>
      <c r="E381" s="369" t="s">
        <v>664</v>
      </c>
      <c r="F381" s="83" t="s">
        <v>658</v>
      </c>
      <c r="G381" s="533"/>
      <c r="H381" s="533"/>
      <c r="I381" s="83" t="s">
        <v>658</v>
      </c>
      <c r="J381" s="73"/>
      <c r="K381" s="533"/>
      <c r="L381" s="369">
        <v>200</v>
      </c>
      <c r="M381" s="369" t="s">
        <v>6058</v>
      </c>
    </row>
    <row r="382" spans="1:13" s="93" customFormat="1" ht="26.25" customHeight="1">
      <c r="A382" s="83">
        <v>373</v>
      </c>
      <c r="B382" s="368" t="s">
        <v>6059</v>
      </c>
      <c r="C382" s="453" t="s">
        <v>347</v>
      </c>
      <c r="D382" s="381" t="s">
        <v>6014</v>
      </c>
      <c r="E382" s="381">
        <v>404404122</v>
      </c>
      <c r="F382" s="83" t="s">
        <v>658</v>
      </c>
      <c r="G382" s="73"/>
      <c r="H382" s="73"/>
      <c r="I382" s="83" t="s">
        <v>658</v>
      </c>
      <c r="J382" s="73"/>
      <c r="K382" s="454"/>
      <c r="L382" s="369">
        <v>29000</v>
      </c>
      <c r="M382" s="369"/>
    </row>
    <row r="383" spans="1:13" s="93" customFormat="1" ht="26.25" customHeight="1">
      <c r="A383" s="83">
        <v>374</v>
      </c>
      <c r="B383" s="368" t="s">
        <v>6016</v>
      </c>
      <c r="C383" s="453" t="s">
        <v>347</v>
      </c>
      <c r="D383" s="381" t="s">
        <v>5973</v>
      </c>
      <c r="E383" s="369" t="s">
        <v>5925</v>
      </c>
      <c r="F383" s="83" t="s">
        <v>658</v>
      </c>
      <c r="G383" s="73"/>
      <c r="H383" s="73"/>
      <c r="I383" s="83" t="s">
        <v>658</v>
      </c>
      <c r="J383" s="73"/>
      <c r="K383" s="454"/>
      <c r="L383" s="369">
        <v>1000</v>
      </c>
      <c r="M383" s="369" t="s">
        <v>6017</v>
      </c>
    </row>
    <row r="384" spans="1:13" s="93" customFormat="1" ht="26.25" customHeight="1">
      <c r="A384" s="83">
        <v>375</v>
      </c>
      <c r="B384" s="368" t="s">
        <v>6018</v>
      </c>
      <c r="C384" s="453" t="s">
        <v>347</v>
      </c>
      <c r="D384" s="381" t="s">
        <v>5973</v>
      </c>
      <c r="E384" s="369" t="s">
        <v>5925</v>
      </c>
      <c r="F384" s="83" t="s">
        <v>658</v>
      </c>
      <c r="G384" s="73"/>
      <c r="H384" s="73"/>
      <c r="I384" s="83" t="s">
        <v>658</v>
      </c>
      <c r="J384" s="73"/>
      <c r="K384" s="454"/>
      <c r="L384" s="369">
        <v>1000</v>
      </c>
      <c r="M384" s="369" t="s">
        <v>6060</v>
      </c>
    </row>
    <row r="385" spans="1:13" s="93" customFormat="1" ht="26.25" customHeight="1">
      <c r="A385" s="83">
        <v>376</v>
      </c>
      <c r="B385" s="583" t="s">
        <v>5993</v>
      </c>
      <c r="C385" s="453" t="s">
        <v>347</v>
      </c>
      <c r="D385" s="381" t="s">
        <v>5994</v>
      </c>
      <c r="E385" s="369" t="s">
        <v>5995</v>
      </c>
      <c r="F385" s="83" t="s">
        <v>658</v>
      </c>
      <c r="G385" s="73"/>
      <c r="H385" s="73"/>
      <c r="I385" s="83" t="s">
        <v>658</v>
      </c>
      <c r="J385" s="73"/>
      <c r="K385" s="454"/>
      <c r="L385" s="369">
        <v>570</v>
      </c>
      <c r="M385" s="369" t="s">
        <v>5996</v>
      </c>
    </row>
    <row r="386" spans="1:13" s="93" customFormat="1" ht="26.25" customHeight="1">
      <c r="A386" s="83">
        <v>377</v>
      </c>
      <c r="B386" s="368" t="s">
        <v>6061</v>
      </c>
      <c r="C386" s="453" t="s">
        <v>347</v>
      </c>
      <c r="D386" s="381" t="s">
        <v>6062</v>
      </c>
      <c r="E386" s="369" t="s">
        <v>6063</v>
      </c>
      <c r="F386" s="83" t="s">
        <v>658</v>
      </c>
      <c r="G386" s="73"/>
      <c r="H386" s="73"/>
      <c r="I386" s="83" t="s">
        <v>658</v>
      </c>
      <c r="J386" s="73"/>
      <c r="K386" s="454"/>
      <c r="L386" s="369">
        <v>300</v>
      </c>
      <c r="M386" s="369" t="s">
        <v>5999</v>
      </c>
    </row>
    <row r="387" spans="1:13" s="93" customFormat="1" ht="26.25" customHeight="1">
      <c r="A387" s="83">
        <v>378</v>
      </c>
      <c r="B387" s="368" t="s">
        <v>6064</v>
      </c>
      <c r="C387" s="453" t="s">
        <v>347</v>
      </c>
      <c r="D387" s="381" t="s">
        <v>6065</v>
      </c>
      <c r="E387" s="369" t="s">
        <v>6066</v>
      </c>
      <c r="F387" s="83" t="s">
        <v>658</v>
      </c>
      <c r="G387" s="73"/>
      <c r="H387" s="73"/>
      <c r="I387" s="83" t="s">
        <v>658</v>
      </c>
      <c r="J387" s="73"/>
      <c r="K387" s="454"/>
      <c r="L387" s="369">
        <v>2005</v>
      </c>
      <c r="M387" s="369" t="s">
        <v>6067</v>
      </c>
    </row>
    <row r="388" spans="1:13" s="93" customFormat="1" ht="18.75" customHeight="1">
      <c r="A388" s="83">
        <v>379</v>
      </c>
      <c r="B388" s="368" t="s">
        <v>6018</v>
      </c>
      <c r="C388" s="453" t="s">
        <v>6041</v>
      </c>
      <c r="D388" s="381" t="s">
        <v>6042</v>
      </c>
      <c r="E388" s="369" t="s">
        <v>6043</v>
      </c>
      <c r="F388" s="83" t="s">
        <v>658</v>
      </c>
      <c r="G388" s="73"/>
      <c r="H388" s="73"/>
      <c r="I388" s="83" t="s">
        <v>658</v>
      </c>
      <c r="J388" s="73"/>
      <c r="K388" s="454"/>
      <c r="L388" s="369">
        <v>80503.33</v>
      </c>
      <c r="M388" s="369"/>
    </row>
    <row r="389" spans="1:13" s="93" customFormat="1" ht="22.5" customHeight="1">
      <c r="A389" s="83">
        <v>380</v>
      </c>
      <c r="B389" s="368" t="s">
        <v>6044</v>
      </c>
      <c r="C389" s="453" t="s">
        <v>6041</v>
      </c>
      <c r="D389" s="381" t="s">
        <v>6045</v>
      </c>
      <c r="E389" s="369" t="s">
        <v>6046</v>
      </c>
      <c r="F389" s="83" t="s">
        <v>658</v>
      </c>
      <c r="G389" s="73"/>
      <c r="H389" s="73"/>
      <c r="I389" s="83" t="s">
        <v>658</v>
      </c>
      <c r="J389" s="73"/>
      <c r="K389" s="454"/>
      <c r="L389" s="369">
        <v>98471</v>
      </c>
      <c r="M389" s="369"/>
    </row>
    <row r="390" spans="1:13" s="93" customFormat="1" ht="22.5" customHeight="1">
      <c r="A390" s="83">
        <v>381</v>
      </c>
      <c r="B390" s="368" t="s">
        <v>6047</v>
      </c>
      <c r="C390" s="453" t="s">
        <v>6041</v>
      </c>
      <c r="D390" s="381" t="s">
        <v>6048</v>
      </c>
      <c r="E390" s="369" t="s">
        <v>6049</v>
      </c>
      <c r="F390" s="83" t="s">
        <v>658</v>
      </c>
      <c r="G390" s="73"/>
      <c r="H390" s="73"/>
      <c r="I390" s="83" t="s">
        <v>658</v>
      </c>
      <c r="J390" s="73"/>
      <c r="K390" s="454"/>
      <c r="L390" s="369">
        <v>197667.5</v>
      </c>
      <c r="M390" s="369"/>
    </row>
    <row r="391" spans="1:13" s="93" customFormat="1" ht="22.5" customHeight="1">
      <c r="A391" s="83">
        <v>382</v>
      </c>
      <c r="B391" s="368" t="s">
        <v>6068</v>
      </c>
      <c r="C391" s="453" t="s">
        <v>6041</v>
      </c>
      <c r="D391" s="381" t="s">
        <v>6069</v>
      </c>
      <c r="E391" s="369" t="s">
        <v>6070</v>
      </c>
      <c r="F391" s="83" t="s">
        <v>658</v>
      </c>
      <c r="G391" s="73"/>
      <c r="H391" s="73"/>
      <c r="I391" s="83" t="s">
        <v>658</v>
      </c>
      <c r="J391" s="73"/>
      <c r="K391" s="454"/>
      <c r="L391" s="369">
        <v>2505</v>
      </c>
      <c r="M391" s="369"/>
    </row>
    <row r="392" spans="1:13" s="93" customFormat="1" ht="28.5" customHeight="1">
      <c r="A392" s="83">
        <v>383</v>
      </c>
      <c r="B392" s="583" t="s">
        <v>5927</v>
      </c>
      <c r="C392" s="481" t="s">
        <v>1199</v>
      </c>
      <c r="D392" s="381" t="s">
        <v>663</v>
      </c>
      <c r="E392" s="369" t="s">
        <v>664</v>
      </c>
      <c r="F392" s="83" t="s">
        <v>658</v>
      </c>
      <c r="G392" s="73"/>
      <c r="H392" s="73"/>
      <c r="I392" s="83" t="s">
        <v>658</v>
      </c>
      <c r="J392" s="73"/>
      <c r="K392" s="454"/>
      <c r="L392" s="369">
        <v>2100</v>
      </c>
      <c r="M392" s="369" t="s">
        <v>6071</v>
      </c>
    </row>
    <row r="393" spans="1:13" s="93" customFormat="1" ht="28.5" customHeight="1">
      <c r="A393" s="83">
        <v>384</v>
      </c>
      <c r="B393" s="583" t="s">
        <v>5927</v>
      </c>
      <c r="C393" s="481" t="s">
        <v>6029</v>
      </c>
      <c r="D393" s="381" t="s">
        <v>663</v>
      </c>
      <c r="E393" s="369" t="s">
        <v>664</v>
      </c>
      <c r="F393" s="83" t="s">
        <v>658</v>
      </c>
      <c r="G393" s="73"/>
      <c r="H393" s="73"/>
      <c r="I393" s="83" t="s">
        <v>658</v>
      </c>
      <c r="J393" s="73"/>
      <c r="K393" s="454"/>
      <c r="L393" s="369">
        <v>370</v>
      </c>
      <c r="M393" s="369" t="s">
        <v>6072</v>
      </c>
    </row>
    <row r="394" spans="1:13" s="93" customFormat="1" ht="28.5" customHeight="1">
      <c r="A394" s="83">
        <v>385</v>
      </c>
      <c r="B394" s="583" t="s">
        <v>5927</v>
      </c>
      <c r="C394" s="481" t="s">
        <v>1199</v>
      </c>
      <c r="D394" s="381" t="s">
        <v>663</v>
      </c>
      <c r="E394" s="369" t="s">
        <v>664</v>
      </c>
      <c r="F394" s="83" t="s">
        <v>658</v>
      </c>
      <c r="G394" s="73"/>
      <c r="H394" s="73"/>
      <c r="I394" s="83" t="s">
        <v>658</v>
      </c>
      <c r="J394" s="73"/>
      <c r="K394" s="454"/>
      <c r="L394" s="369">
        <v>140</v>
      </c>
      <c r="M394" s="369" t="s">
        <v>6073</v>
      </c>
    </row>
    <row r="395" spans="1:13" s="93" customFormat="1" ht="28.5" customHeight="1">
      <c r="A395" s="83">
        <v>386</v>
      </c>
      <c r="B395" s="604" t="s">
        <v>6074</v>
      </c>
      <c r="C395" s="481" t="s">
        <v>1199</v>
      </c>
      <c r="D395" s="381" t="s">
        <v>6075</v>
      </c>
      <c r="E395" s="369" t="s">
        <v>6076</v>
      </c>
      <c r="F395" s="83" t="s">
        <v>658</v>
      </c>
      <c r="G395" s="73"/>
      <c r="H395" s="73"/>
      <c r="I395" s="83" t="s">
        <v>658</v>
      </c>
      <c r="J395" s="73"/>
      <c r="K395" s="454"/>
      <c r="L395" s="369">
        <f>637.76*2</f>
        <v>1275.52</v>
      </c>
      <c r="M395" s="369" t="s">
        <v>6077</v>
      </c>
    </row>
    <row r="396" spans="1:13" s="93" customFormat="1" ht="18.75" customHeight="1">
      <c r="A396" s="83">
        <v>387</v>
      </c>
      <c r="B396" s="368" t="s">
        <v>5977</v>
      </c>
      <c r="C396" s="481" t="s">
        <v>1204</v>
      </c>
      <c r="D396" s="381" t="s">
        <v>5897</v>
      </c>
      <c r="E396" s="369" t="s">
        <v>5898</v>
      </c>
      <c r="F396" s="83" t="s">
        <v>658</v>
      </c>
      <c r="G396" s="73"/>
      <c r="H396" s="73"/>
      <c r="I396" s="83" t="s">
        <v>658</v>
      </c>
      <c r="J396" s="73"/>
      <c r="K396" s="454"/>
      <c r="L396" s="369">
        <v>33838.86</v>
      </c>
      <c r="M396" s="369"/>
    </row>
    <row r="397" spans="1:13" s="93" customFormat="1" ht="18.75" customHeight="1">
      <c r="A397" s="83">
        <v>388</v>
      </c>
      <c r="B397" s="604" t="s">
        <v>6078</v>
      </c>
      <c r="C397" s="481" t="s">
        <v>655</v>
      </c>
      <c r="D397" s="381" t="s">
        <v>5915</v>
      </c>
      <c r="E397" s="369" t="s">
        <v>5916</v>
      </c>
      <c r="F397" s="83" t="s">
        <v>658</v>
      </c>
      <c r="G397" s="73"/>
      <c r="H397" s="73"/>
      <c r="I397" s="83" t="s">
        <v>658</v>
      </c>
      <c r="J397" s="73"/>
      <c r="K397" s="454"/>
      <c r="L397" s="369">
        <v>500</v>
      </c>
      <c r="M397" s="369"/>
    </row>
    <row r="398" spans="1:13" s="93" customFormat="1" ht="18.75" customHeight="1">
      <c r="A398" s="83">
        <v>389</v>
      </c>
      <c r="B398" s="604" t="s">
        <v>6079</v>
      </c>
      <c r="C398" s="481" t="s">
        <v>655</v>
      </c>
      <c r="D398" s="381" t="s">
        <v>892</v>
      </c>
      <c r="E398" s="369" t="s">
        <v>895</v>
      </c>
      <c r="F398" s="83" t="s">
        <v>658</v>
      </c>
      <c r="G398" s="73"/>
      <c r="H398" s="73"/>
      <c r="I398" s="83" t="s">
        <v>658</v>
      </c>
      <c r="J398" s="73"/>
      <c r="K398" s="454"/>
      <c r="L398" s="369">
        <v>25000</v>
      </c>
      <c r="M398" s="369"/>
    </row>
    <row r="399" spans="1:13" s="93" customFormat="1" ht="18.75" customHeight="1">
      <c r="A399" s="83">
        <v>390</v>
      </c>
      <c r="B399" s="604" t="s">
        <v>6080</v>
      </c>
      <c r="C399" s="481" t="s">
        <v>655</v>
      </c>
      <c r="D399" s="381" t="s">
        <v>6081</v>
      </c>
      <c r="E399" s="369" t="s">
        <v>6082</v>
      </c>
      <c r="F399" s="83" t="s">
        <v>658</v>
      </c>
      <c r="G399" s="73"/>
      <c r="H399" s="73"/>
      <c r="I399" s="83" t="s">
        <v>658</v>
      </c>
      <c r="J399" s="73"/>
      <c r="K399" s="454"/>
      <c r="L399" s="369">
        <v>500</v>
      </c>
      <c r="M399" s="369"/>
    </row>
    <row r="400" spans="1:13" s="93" customFormat="1" ht="26.25" customHeight="1">
      <c r="A400" s="83">
        <v>391</v>
      </c>
      <c r="B400" s="583" t="s">
        <v>6004</v>
      </c>
      <c r="C400" s="481" t="s">
        <v>347</v>
      </c>
      <c r="D400" s="381" t="s">
        <v>5970</v>
      </c>
      <c r="E400" s="369" t="s">
        <v>5971</v>
      </c>
      <c r="F400" s="83" t="s">
        <v>658</v>
      </c>
      <c r="G400" s="73"/>
      <c r="H400" s="73"/>
      <c r="I400" s="83" t="s">
        <v>658</v>
      </c>
      <c r="J400" s="73"/>
      <c r="K400" s="454"/>
      <c r="L400" s="369">
        <v>180997.65</v>
      </c>
      <c r="M400" s="369"/>
    </row>
    <row r="401" spans="1:13" s="93" customFormat="1" ht="18.75" customHeight="1">
      <c r="A401" s="83">
        <v>392</v>
      </c>
      <c r="B401" s="368" t="s">
        <v>6000</v>
      </c>
      <c r="C401" s="481" t="s">
        <v>655</v>
      </c>
      <c r="D401" s="381" t="s">
        <v>6001</v>
      </c>
      <c r="E401" s="369" t="s">
        <v>6002</v>
      </c>
      <c r="F401" s="83" t="s">
        <v>658</v>
      </c>
      <c r="G401" s="73"/>
      <c r="H401" s="73"/>
      <c r="I401" s="83" t="s">
        <v>658</v>
      </c>
      <c r="J401" s="73"/>
      <c r="K401" s="454"/>
      <c r="L401" s="369">
        <v>1987</v>
      </c>
      <c r="M401" s="369"/>
    </row>
    <row r="402" spans="1:13" s="93" customFormat="1" ht="18.75" customHeight="1">
      <c r="A402" s="83">
        <v>393</v>
      </c>
      <c r="B402" s="368" t="s">
        <v>6083</v>
      </c>
      <c r="C402" s="481" t="s">
        <v>655</v>
      </c>
      <c r="D402" s="381" t="s">
        <v>1206</v>
      </c>
      <c r="E402" s="369" t="s">
        <v>1207</v>
      </c>
      <c r="F402" s="83" t="s">
        <v>658</v>
      </c>
      <c r="G402" s="73"/>
      <c r="H402" s="73"/>
      <c r="I402" s="83" t="s">
        <v>658</v>
      </c>
      <c r="J402" s="73"/>
      <c r="K402" s="454"/>
      <c r="L402" s="369">
        <v>1000</v>
      </c>
      <c r="M402" s="369"/>
    </row>
    <row r="403" spans="1:13" s="93" customFormat="1" ht="18.75" customHeight="1">
      <c r="A403" s="83">
        <v>394</v>
      </c>
      <c r="B403" s="604" t="s">
        <v>6078</v>
      </c>
      <c r="C403" s="481" t="s">
        <v>954</v>
      </c>
      <c r="D403" s="381" t="s">
        <v>5915</v>
      </c>
      <c r="E403" s="369" t="s">
        <v>5916</v>
      </c>
      <c r="F403" s="83" t="s">
        <v>658</v>
      </c>
      <c r="G403" s="73"/>
      <c r="H403" s="73"/>
      <c r="I403" s="83" t="s">
        <v>658</v>
      </c>
      <c r="J403" s="73"/>
      <c r="K403" s="454"/>
      <c r="L403" s="369">
        <v>500</v>
      </c>
      <c r="M403" s="369"/>
    </row>
    <row r="404" spans="1:13" s="93" customFormat="1" ht="18.75" customHeight="1">
      <c r="A404" s="83">
        <v>395</v>
      </c>
      <c r="B404" s="604" t="s">
        <v>6084</v>
      </c>
      <c r="C404" s="481" t="s">
        <v>954</v>
      </c>
      <c r="D404" s="381" t="s">
        <v>6085</v>
      </c>
      <c r="E404" s="369" t="s">
        <v>6086</v>
      </c>
      <c r="F404" s="83" t="s">
        <v>658</v>
      </c>
      <c r="G404" s="73"/>
      <c r="H404" s="73"/>
      <c r="I404" s="83" t="s">
        <v>658</v>
      </c>
      <c r="J404" s="73"/>
      <c r="K404" s="454"/>
      <c r="L404" s="369">
        <v>500</v>
      </c>
      <c r="M404" s="369"/>
    </row>
    <row r="405" spans="1:13" s="93" customFormat="1" ht="18.75" customHeight="1">
      <c r="A405" s="83">
        <v>396</v>
      </c>
      <c r="B405" s="604" t="s">
        <v>5907</v>
      </c>
      <c r="C405" s="481" t="s">
        <v>655</v>
      </c>
      <c r="D405" s="381" t="s">
        <v>660</v>
      </c>
      <c r="E405" s="369" t="s">
        <v>661</v>
      </c>
      <c r="F405" s="83" t="s">
        <v>658</v>
      </c>
      <c r="G405" s="73"/>
      <c r="H405" s="73"/>
      <c r="I405" s="83" t="s">
        <v>658</v>
      </c>
      <c r="J405" s="73"/>
      <c r="K405" s="454"/>
      <c r="L405" s="369">
        <v>990</v>
      </c>
      <c r="M405" s="73"/>
    </row>
    <row r="406" spans="1:13" s="93" customFormat="1" ht="18.75" customHeight="1">
      <c r="A406" s="83">
        <v>397</v>
      </c>
      <c r="B406" s="604" t="s">
        <v>5907</v>
      </c>
      <c r="C406" s="481" t="s">
        <v>655</v>
      </c>
      <c r="D406" s="381" t="s">
        <v>656</v>
      </c>
      <c r="E406" s="369" t="s">
        <v>657</v>
      </c>
      <c r="F406" s="83" t="s">
        <v>658</v>
      </c>
      <c r="G406" s="73"/>
      <c r="H406" s="73"/>
      <c r="I406" s="83" t="s">
        <v>658</v>
      </c>
      <c r="J406" s="73"/>
      <c r="K406" s="454"/>
      <c r="L406" s="369">
        <v>590</v>
      </c>
      <c r="M406" s="73"/>
    </row>
    <row r="407" spans="1:13" s="93" customFormat="1" ht="18.75" customHeight="1">
      <c r="A407" s="83">
        <v>398</v>
      </c>
      <c r="B407" s="604"/>
      <c r="C407" s="481" t="s">
        <v>655</v>
      </c>
      <c r="D407" s="381" t="s">
        <v>5908</v>
      </c>
      <c r="E407" s="344" t="s">
        <v>668</v>
      </c>
      <c r="F407" s="83" t="s">
        <v>658</v>
      </c>
      <c r="G407" s="73"/>
      <c r="H407" s="73"/>
      <c r="I407" s="83" t="s">
        <v>658</v>
      </c>
      <c r="J407" s="73"/>
      <c r="K407" s="454"/>
      <c r="L407" s="475">
        <v>2941.2</v>
      </c>
      <c r="M407" s="73"/>
    </row>
    <row r="408" spans="1:13" s="93" customFormat="1" ht="18.75" customHeight="1">
      <c r="A408" s="83">
        <v>399</v>
      </c>
      <c r="B408" s="604"/>
      <c r="C408" s="481" t="s">
        <v>655</v>
      </c>
      <c r="D408" s="381" t="s">
        <v>5908</v>
      </c>
      <c r="E408" s="344" t="s">
        <v>668</v>
      </c>
      <c r="F408" s="83" t="s">
        <v>658</v>
      </c>
      <c r="G408" s="73"/>
      <c r="H408" s="73"/>
      <c r="I408" s="83" t="s">
        <v>658</v>
      </c>
      <c r="J408" s="73"/>
      <c r="K408" s="454"/>
      <c r="L408" s="475">
        <v>2941.2</v>
      </c>
      <c r="M408" s="73"/>
    </row>
    <row r="409" spans="1:13" s="93" customFormat="1" ht="18.75" customHeight="1">
      <c r="A409" s="83">
        <v>400</v>
      </c>
      <c r="B409" s="604"/>
      <c r="C409" s="481" t="s">
        <v>655</v>
      </c>
      <c r="D409" s="381" t="s">
        <v>5908</v>
      </c>
      <c r="E409" s="344" t="s">
        <v>668</v>
      </c>
      <c r="F409" s="83" t="s">
        <v>658</v>
      </c>
      <c r="G409" s="73"/>
      <c r="H409" s="73"/>
      <c r="I409" s="83" t="s">
        <v>658</v>
      </c>
      <c r="J409" s="73"/>
      <c r="K409" s="454"/>
      <c r="L409" s="475">
        <v>2941.2</v>
      </c>
      <c r="M409" s="73"/>
    </row>
    <row r="410" spans="1:13" s="93" customFormat="1" ht="18.75" customHeight="1">
      <c r="A410" s="83">
        <v>401</v>
      </c>
      <c r="B410" s="604"/>
      <c r="C410" s="481" t="s">
        <v>655</v>
      </c>
      <c r="D410" s="381" t="s">
        <v>5908</v>
      </c>
      <c r="E410" s="344" t="s">
        <v>668</v>
      </c>
      <c r="F410" s="83" t="s">
        <v>658</v>
      </c>
      <c r="G410" s="73"/>
      <c r="H410" s="73"/>
      <c r="I410" s="83" t="s">
        <v>658</v>
      </c>
      <c r="J410" s="73"/>
      <c r="K410" s="454"/>
      <c r="L410" s="475">
        <v>2941.2</v>
      </c>
      <c r="M410" s="73"/>
    </row>
    <row r="411" spans="1:13" s="93" customFormat="1" ht="18.75" customHeight="1">
      <c r="A411" s="83">
        <v>402</v>
      </c>
      <c r="B411" s="604"/>
      <c r="C411" s="481" t="s">
        <v>655</v>
      </c>
      <c r="D411" s="381" t="s">
        <v>5908</v>
      </c>
      <c r="E411" s="344" t="s">
        <v>668</v>
      </c>
      <c r="F411" s="83" t="s">
        <v>658</v>
      </c>
      <c r="G411" s="73"/>
      <c r="H411" s="73"/>
      <c r="I411" s="83" t="s">
        <v>658</v>
      </c>
      <c r="J411" s="73"/>
      <c r="K411" s="454"/>
      <c r="L411" s="475">
        <v>2941.2</v>
      </c>
      <c r="M411" s="73"/>
    </row>
    <row r="412" spans="1:13" s="93" customFormat="1" ht="18.75" customHeight="1">
      <c r="A412" s="83">
        <v>403</v>
      </c>
      <c r="B412" s="604"/>
      <c r="C412" s="481" t="s">
        <v>655</v>
      </c>
      <c r="D412" s="381" t="s">
        <v>5908</v>
      </c>
      <c r="E412" s="344" t="s">
        <v>668</v>
      </c>
      <c r="F412" s="83" t="s">
        <v>658</v>
      </c>
      <c r="G412" s="73"/>
      <c r="H412" s="73"/>
      <c r="I412" s="83" t="s">
        <v>658</v>
      </c>
      <c r="J412" s="73"/>
      <c r="K412" s="454"/>
      <c r="L412" s="475">
        <v>2941.2</v>
      </c>
      <c r="M412" s="73"/>
    </row>
    <row r="413" spans="1:13" s="93" customFormat="1" ht="18.75" customHeight="1">
      <c r="A413" s="83">
        <v>404</v>
      </c>
      <c r="B413" s="604"/>
      <c r="C413" s="481" t="s">
        <v>655</v>
      </c>
      <c r="D413" s="381" t="s">
        <v>5908</v>
      </c>
      <c r="E413" s="344" t="s">
        <v>668</v>
      </c>
      <c r="F413" s="83" t="s">
        <v>658</v>
      </c>
      <c r="G413" s="73"/>
      <c r="H413" s="73"/>
      <c r="I413" s="83" t="s">
        <v>658</v>
      </c>
      <c r="J413" s="73"/>
      <c r="K413" s="454"/>
      <c r="L413" s="475">
        <v>2941.2</v>
      </c>
      <c r="M413" s="73"/>
    </row>
    <row r="414" spans="1:13" s="93" customFormat="1" ht="18.75" customHeight="1">
      <c r="A414" s="83">
        <v>405</v>
      </c>
      <c r="B414" s="604"/>
      <c r="C414" s="481" t="s">
        <v>655</v>
      </c>
      <c r="D414" s="381" t="s">
        <v>5908</v>
      </c>
      <c r="E414" s="344" t="s">
        <v>668</v>
      </c>
      <c r="F414" s="83" t="s">
        <v>658</v>
      </c>
      <c r="G414" s="73"/>
      <c r="H414" s="73"/>
      <c r="I414" s="83" t="s">
        <v>658</v>
      </c>
      <c r="J414" s="73"/>
      <c r="K414" s="454"/>
      <c r="L414" s="475">
        <v>2941.2</v>
      </c>
      <c r="M414" s="73"/>
    </row>
    <row r="415" spans="1:13" s="93" customFormat="1" ht="18.75" customHeight="1">
      <c r="A415" s="83">
        <v>406</v>
      </c>
      <c r="B415" s="604"/>
      <c r="C415" s="481" t="s">
        <v>655</v>
      </c>
      <c r="D415" s="381" t="s">
        <v>5908</v>
      </c>
      <c r="E415" s="344" t="s">
        <v>668</v>
      </c>
      <c r="F415" s="83" t="s">
        <v>658</v>
      </c>
      <c r="G415" s="73"/>
      <c r="H415" s="73"/>
      <c r="I415" s="83" t="s">
        <v>658</v>
      </c>
      <c r="J415" s="73"/>
      <c r="K415" s="454"/>
      <c r="L415" s="475">
        <v>2941.2</v>
      </c>
      <c r="M415" s="73"/>
    </row>
    <row r="416" spans="1:13" s="93" customFormat="1" ht="18.75" customHeight="1">
      <c r="A416" s="83">
        <v>407</v>
      </c>
      <c r="B416" s="604"/>
      <c r="C416" s="481" t="s">
        <v>655</v>
      </c>
      <c r="D416" s="381" t="s">
        <v>5908</v>
      </c>
      <c r="E416" s="344" t="s">
        <v>668</v>
      </c>
      <c r="F416" s="83" t="s">
        <v>658</v>
      </c>
      <c r="G416" s="73"/>
      <c r="H416" s="73"/>
      <c r="I416" s="83" t="s">
        <v>658</v>
      </c>
      <c r="J416" s="73"/>
      <c r="K416" s="454"/>
      <c r="L416" s="475">
        <v>2941.2</v>
      </c>
      <c r="M416" s="73"/>
    </row>
    <row r="417" spans="1:13" s="93" customFormat="1" ht="18.75" customHeight="1">
      <c r="A417" s="83">
        <v>408</v>
      </c>
      <c r="B417" s="604"/>
      <c r="C417" s="481" t="s">
        <v>655</v>
      </c>
      <c r="D417" s="381" t="s">
        <v>5908</v>
      </c>
      <c r="E417" s="344" t="s">
        <v>668</v>
      </c>
      <c r="F417" s="83" t="s">
        <v>658</v>
      </c>
      <c r="G417" s="73"/>
      <c r="H417" s="73"/>
      <c r="I417" s="83" t="s">
        <v>658</v>
      </c>
      <c r="J417" s="73"/>
      <c r="K417" s="454"/>
      <c r="L417" s="475">
        <v>2941.2</v>
      </c>
      <c r="M417" s="73"/>
    </row>
    <row r="418" spans="1:13" s="93" customFormat="1" ht="18.75" customHeight="1">
      <c r="A418" s="83">
        <v>409</v>
      </c>
      <c r="B418" s="604"/>
      <c r="C418" s="481" t="s">
        <v>655</v>
      </c>
      <c r="D418" s="381" t="s">
        <v>5908</v>
      </c>
      <c r="E418" s="344" t="s">
        <v>668</v>
      </c>
      <c r="F418" s="83" t="s">
        <v>658</v>
      </c>
      <c r="G418" s="73"/>
      <c r="H418" s="73"/>
      <c r="I418" s="83" t="s">
        <v>658</v>
      </c>
      <c r="J418" s="73"/>
      <c r="K418" s="454"/>
      <c r="L418" s="475">
        <v>2941.2</v>
      </c>
      <c r="M418" s="73"/>
    </row>
    <row r="419" spans="1:13" s="93" customFormat="1" ht="18.75" customHeight="1">
      <c r="A419" s="83">
        <v>410</v>
      </c>
      <c r="B419" s="604"/>
      <c r="C419" s="481" t="s">
        <v>655</v>
      </c>
      <c r="D419" s="381" t="s">
        <v>5908</v>
      </c>
      <c r="E419" s="344" t="s">
        <v>668</v>
      </c>
      <c r="F419" s="83" t="s">
        <v>658</v>
      </c>
      <c r="G419" s="73"/>
      <c r="H419" s="73"/>
      <c r="I419" s="83" t="s">
        <v>658</v>
      </c>
      <c r="J419" s="73"/>
      <c r="K419" s="454"/>
      <c r="L419" s="475">
        <v>2941.2</v>
      </c>
      <c r="M419" s="73"/>
    </row>
    <row r="420" spans="1:13" s="93" customFormat="1" ht="18.75" customHeight="1">
      <c r="A420" s="83">
        <v>411</v>
      </c>
      <c r="B420" s="604"/>
      <c r="C420" s="481" t="s">
        <v>655</v>
      </c>
      <c r="D420" s="381" t="s">
        <v>5908</v>
      </c>
      <c r="E420" s="344" t="s">
        <v>668</v>
      </c>
      <c r="F420" s="83" t="s">
        <v>658</v>
      </c>
      <c r="G420" s="73"/>
      <c r="H420" s="73"/>
      <c r="I420" s="83" t="s">
        <v>658</v>
      </c>
      <c r="J420" s="73"/>
      <c r="K420" s="454"/>
      <c r="L420" s="475">
        <v>2941.2</v>
      </c>
      <c r="M420" s="73"/>
    </row>
    <row r="421" spans="1:13" s="93" customFormat="1" ht="18.75" customHeight="1">
      <c r="A421" s="83">
        <v>412</v>
      </c>
      <c r="B421" s="605" t="s">
        <v>5927</v>
      </c>
      <c r="C421" s="481" t="s">
        <v>347</v>
      </c>
      <c r="D421" s="381" t="s">
        <v>1214</v>
      </c>
      <c r="E421" s="369" t="s">
        <v>1215</v>
      </c>
      <c r="F421" s="83" t="s">
        <v>658</v>
      </c>
      <c r="G421" s="533"/>
      <c r="H421" s="73"/>
      <c r="I421" s="73"/>
      <c r="J421" s="73"/>
      <c r="K421" s="454"/>
      <c r="L421" s="369">
        <v>5030</v>
      </c>
      <c r="M421" s="369"/>
    </row>
    <row r="422" spans="1:13" s="93" customFormat="1" ht="18.75" customHeight="1">
      <c r="A422" s="83">
        <v>413</v>
      </c>
      <c r="B422" s="368"/>
      <c r="C422" s="453" t="s">
        <v>655</v>
      </c>
      <c r="D422" s="381" t="s">
        <v>5908</v>
      </c>
      <c r="E422" s="344" t="s">
        <v>668</v>
      </c>
      <c r="F422" s="83" t="s">
        <v>658</v>
      </c>
      <c r="G422" s="73"/>
      <c r="H422" s="73"/>
      <c r="I422" s="83" t="s">
        <v>658</v>
      </c>
      <c r="J422" s="73"/>
      <c r="K422" s="454"/>
      <c r="L422" s="475">
        <v>3037.5</v>
      </c>
      <c r="M422" s="73"/>
    </row>
    <row r="423" spans="1:13" s="93" customFormat="1" ht="25.5" customHeight="1">
      <c r="A423" s="83">
        <v>414</v>
      </c>
      <c r="B423" s="583" t="s">
        <v>5927</v>
      </c>
      <c r="C423" s="453" t="s">
        <v>1199</v>
      </c>
      <c r="D423" s="381" t="s">
        <v>663</v>
      </c>
      <c r="E423" s="369" t="s">
        <v>664</v>
      </c>
      <c r="F423" s="83" t="s">
        <v>658</v>
      </c>
      <c r="G423" s="533"/>
      <c r="H423" s="73"/>
      <c r="I423" s="83" t="s">
        <v>658</v>
      </c>
      <c r="J423" s="73"/>
      <c r="K423" s="454"/>
      <c r="L423" s="369">
        <v>390</v>
      </c>
      <c r="M423" s="369"/>
    </row>
    <row r="424" spans="1:13" s="93" customFormat="1" ht="18.75" customHeight="1">
      <c r="A424" s="83">
        <v>415</v>
      </c>
      <c r="B424" s="583" t="s">
        <v>5927</v>
      </c>
      <c r="C424" s="453" t="s">
        <v>347</v>
      </c>
      <c r="D424" s="381" t="s">
        <v>663</v>
      </c>
      <c r="E424" s="369" t="s">
        <v>664</v>
      </c>
      <c r="F424" s="83" t="s">
        <v>658</v>
      </c>
      <c r="G424" s="533"/>
      <c r="H424" s="73"/>
      <c r="I424" s="83" t="s">
        <v>658</v>
      </c>
      <c r="J424" s="73"/>
      <c r="K424" s="454"/>
      <c r="L424" s="369">
        <f>2839-390</f>
        <v>2449</v>
      </c>
      <c r="M424" s="369"/>
    </row>
    <row r="425" spans="1:13" s="93" customFormat="1" ht="18.75" customHeight="1">
      <c r="A425" s="83">
        <v>416</v>
      </c>
      <c r="B425" s="368" t="s">
        <v>797</v>
      </c>
      <c r="C425" s="453" t="s">
        <v>347</v>
      </c>
      <c r="D425" s="381" t="s">
        <v>6022</v>
      </c>
      <c r="E425" s="369" t="s">
        <v>6023</v>
      </c>
      <c r="F425" s="83" t="s">
        <v>658</v>
      </c>
      <c r="G425" s="73"/>
      <c r="H425" s="73"/>
      <c r="I425" s="83" t="s">
        <v>658</v>
      </c>
      <c r="J425" s="73"/>
      <c r="K425" s="454"/>
      <c r="L425" s="369">
        <v>1865</v>
      </c>
      <c r="M425" s="369"/>
    </row>
    <row r="426" spans="1:13" s="93" customFormat="1" ht="18.75" customHeight="1">
      <c r="A426" s="83">
        <v>417</v>
      </c>
      <c r="B426" s="368" t="s">
        <v>6025</v>
      </c>
      <c r="C426" s="453" t="s">
        <v>347</v>
      </c>
      <c r="D426" s="381" t="s">
        <v>6026</v>
      </c>
      <c r="E426" s="369" t="s">
        <v>6027</v>
      </c>
      <c r="F426" s="83" t="s">
        <v>658</v>
      </c>
      <c r="G426" s="73"/>
      <c r="H426" s="73"/>
      <c r="I426" s="83" t="s">
        <v>658</v>
      </c>
      <c r="J426" s="73"/>
      <c r="K426" s="454"/>
      <c r="L426" s="369">
        <v>600.33000000000004</v>
      </c>
      <c r="M426" s="369" t="s">
        <v>2295</v>
      </c>
    </row>
    <row r="427" spans="1:13" s="93" customFormat="1" ht="22.5" customHeight="1">
      <c r="A427" s="83">
        <v>418</v>
      </c>
      <c r="B427" s="604" t="s">
        <v>6087</v>
      </c>
      <c r="C427" s="453" t="s">
        <v>6041</v>
      </c>
      <c r="D427" s="381" t="s">
        <v>6051</v>
      </c>
      <c r="E427" s="475" t="s">
        <v>6052</v>
      </c>
      <c r="F427" s="83" t="s">
        <v>658</v>
      </c>
      <c r="G427" s="73"/>
      <c r="H427" s="73"/>
      <c r="I427" s="83" t="s">
        <v>658</v>
      </c>
      <c r="J427" s="73"/>
      <c r="K427" s="454"/>
      <c r="L427" s="369">
        <v>452.2</v>
      </c>
      <c r="M427" s="369"/>
    </row>
    <row r="428" spans="1:13" s="93" customFormat="1" ht="18.75" customHeight="1">
      <c r="A428" s="83">
        <v>419</v>
      </c>
      <c r="B428" s="604"/>
      <c r="C428" s="481" t="s">
        <v>655</v>
      </c>
      <c r="D428" s="534" t="s">
        <v>5908</v>
      </c>
      <c r="E428" s="344" t="s">
        <v>668</v>
      </c>
      <c r="F428" s="83" t="s">
        <v>658</v>
      </c>
      <c r="G428" s="73"/>
      <c r="H428" s="73"/>
      <c r="I428" s="83" t="s">
        <v>658</v>
      </c>
      <c r="J428" s="73"/>
      <c r="K428" s="454"/>
      <c r="L428" s="369">
        <v>867.2</v>
      </c>
      <c r="M428" s="369"/>
    </row>
    <row r="429" spans="1:13" s="93" customFormat="1" ht="18.75" customHeight="1">
      <c r="A429" s="83">
        <v>420</v>
      </c>
      <c r="B429" s="368" t="s">
        <v>6028</v>
      </c>
      <c r="C429" s="453" t="s">
        <v>347</v>
      </c>
      <c r="D429" s="381" t="s">
        <v>6088</v>
      </c>
      <c r="E429" s="369" t="s">
        <v>6089</v>
      </c>
      <c r="F429" s="83" t="s">
        <v>658</v>
      </c>
      <c r="G429" s="73"/>
      <c r="H429" s="73"/>
      <c r="I429" s="83" t="s">
        <v>658</v>
      </c>
      <c r="J429" s="73"/>
      <c r="K429" s="454"/>
      <c r="L429" s="369">
        <v>5400</v>
      </c>
      <c r="M429" s="369" t="s">
        <v>812</v>
      </c>
    </row>
    <row r="430" spans="1:13" s="93" customFormat="1" ht="18.75" customHeight="1">
      <c r="A430" s="83">
        <v>421</v>
      </c>
      <c r="B430" s="604" t="s">
        <v>5896</v>
      </c>
      <c r="C430" s="481" t="s">
        <v>655</v>
      </c>
      <c r="D430" s="381" t="s">
        <v>5913</v>
      </c>
      <c r="E430" s="369" t="s">
        <v>5914</v>
      </c>
      <c r="F430" s="83" t="s">
        <v>658</v>
      </c>
      <c r="G430" s="73"/>
      <c r="H430" s="73"/>
      <c r="I430" s="83" t="s">
        <v>658</v>
      </c>
      <c r="J430" s="73"/>
      <c r="K430" s="454"/>
      <c r="L430" s="369">
        <v>1250</v>
      </c>
      <c r="M430" s="369"/>
    </row>
    <row r="431" spans="1:13" s="93" customFormat="1" ht="18.75" customHeight="1">
      <c r="A431" s="83">
        <v>422</v>
      </c>
      <c r="B431" s="368" t="s">
        <v>6000</v>
      </c>
      <c r="C431" s="481" t="s">
        <v>655</v>
      </c>
      <c r="D431" s="381" t="s">
        <v>6001</v>
      </c>
      <c r="E431" s="369" t="s">
        <v>6002</v>
      </c>
      <c r="F431" s="83" t="s">
        <v>658</v>
      </c>
      <c r="G431" s="73"/>
      <c r="H431" s="73"/>
      <c r="I431" s="83" t="s">
        <v>658</v>
      </c>
      <c r="J431" s="73"/>
      <c r="K431" s="454"/>
      <c r="L431" s="369">
        <v>1348.39</v>
      </c>
      <c r="M431" s="369"/>
    </row>
    <row r="432" spans="1:13" s="93" customFormat="1" ht="18.75" customHeight="1">
      <c r="A432" s="83">
        <v>423</v>
      </c>
      <c r="B432" s="368" t="s">
        <v>5976</v>
      </c>
      <c r="C432" s="453" t="s">
        <v>1204</v>
      </c>
      <c r="D432" s="381" t="s">
        <v>1205</v>
      </c>
      <c r="E432" s="375">
        <v>405215093</v>
      </c>
      <c r="F432" s="83" t="s">
        <v>658</v>
      </c>
      <c r="G432" s="73"/>
      <c r="H432" s="73"/>
      <c r="I432" s="83" t="s">
        <v>658</v>
      </c>
      <c r="J432" s="73"/>
      <c r="K432" s="454"/>
      <c r="L432" s="369">
        <v>50000</v>
      </c>
      <c r="M432" s="369"/>
    </row>
    <row r="433" spans="1:13" s="93" customFormat="1" ht="25.5" customHeight="1">
      <c r="A433" s="83">
        <v>424</v>
      </c>
      <c r="B433" s="604" t="s">
        <v>6090</v>
      </c>
      <c r="C433" s="481" t="s">
        <v>1199</v>
      </c>
      <c r="D433" s="381" t="s">
        <v>6091</v>
      </c>
      <c r="E433" s="369" t="s">
        <v>6092</v>
      </c>
      <c r="F433" s="83" t="s">
        <v>6093</v>
      </c>
      <c r="G433" s="73"/>
      <c r="H433" s="73"/>
      <c r="I433" s="83" t="s">
        <v>658</v>
      </c>
      <c r="J433" s="73"/>
      <c r="K433" s="454"/>
      <c r="L433" s="369">
        <v>7050</v>
      </c>
      <c r="M433" s="369" t="s">
        <v>6094</v>
      </c>
    </row>
    <row r="434" spans="1:13" s="93" customFormat="1" ht="22.5" customHeight="1">
      <c r="A434" s="83">
        <v>425</v>
      </c>
      <c r="B434" s="608">
        <v>44091</v>
      </c>
      <c r="C434" s="481" t="s">
        <v>6041</v>
      </c>
      <c r="D434" s="368" t="s">
        <v>6095</v>
      </c>
      <c r="E434" s="83">
        <v>404574518</v>
      </c>
      <c r="F434" s="83" t="s">
        <v>6093</v>
      </c>
      <c r="G434" s="83"/>
      <c r="H434" s="83"/>
      <c r="I434" s="83" t="s">
        <v>658</v>
      </c>
      <c r="J434" s="83"/>
      <c r="K434" s="454"/>
      <c r="L434" s="535">
        <v>99985.22</v>
      </c>
      <c r="M434" s="83" t="s">
        <v>6096</v>
      </c>
    </row>
    <row r="435" spans="1:13" s="93" customFormat="1" ht="22.5" customHeight="1">
      <c r="A435" s="83">
        <v>426</v>
      </c>
      <c r="B435" s="608">
        <v>44089</v>
      </c>
      <c r="C435" s="481" t="s">
        <v>6041</v>
      </c>
      <c r="D435" s="368" t="s">
        <v>6097</v>
      </c>
      <c r="E435" s="83">
        <v>202188612</v>
      </c>
      <c r="F435" s="83" t="s">
        <v>6093</v>
      </c>
      <c r="G435" s="83"/>
      <c r="H435" s="83"/>
      <c r="I435" s="83" t="s">
        <v>658</v>
      </c>
      <c r="J435" s="83"/>
      <c r="K435" s="454"/>
      <c r="L435" s="536">
        <v>50000</v>
      </c>
      <c r="M435" s="83" t="s">
        <v>6096</v>
      </c>
    </row>
    <row r="436" spans="1:13" s="93" customFormat="1" ht="22.5" customHeight="1">
      <c r="A436" s="83">
        <v>427</v>
      </c>
      <c r="B436" s="608">
        <v>44088</v>
      </c>
      <c r="C436" s="481" t="s">
        <v>6041</v>
      </c>
      <c r="D436" s="368" t="s">
        <v>6098</v>
      </c>
      <c r="E436" s="83">
        <v>405034190</v>
      </c>
      <c r="F436" s="83" t="s">
        <v>6093</v>
      </c>
      <c r="G436" s="73"/>
      <c r="H436" s="73"/>
      <c r="I436" s="83" t="s">
        <v>658</v>
      </c>
      <c r="J436" s="73"/>
      <c r="K436" s="454"/>
      <c r="L436" s="536">
        <v>40000</v>
      </c>
      <c r="M436" s="83" t="s">
        <v>6096</v>
      </c>
    </row>
    <row r="437" spans="1:13" s="93" customFormat="1" ht="22.5" customHeight="1">
      <c r="A437" s="83">
        <v>428</v>
      </c>
      <c r="B437" s="608">
        <v>44090</v>
      </c>
      <c r="C437" s="481" t="s">
        <v>6041</v>
      </c>
      <c r="D437" s="368" t="s">
        <v>6099</v>
      </c>
      <c r="E437" s="83">
        <v>203842823</v>
      </c>
      <c r="F437" s="83" t="s">
        <v>6093</v>
      </c>
      <c r="G437" s="73"/>
      <c r="H437" s="73"/>
      <c r="I437" s="83" t="s">
        <v>658</v>
      </c>
      <c r="J437" s="73"/>
      <c r="K437" s="454"/>
      <c r="L437" s="536">
        <v>4000</v>
      </c>
      <c r="M437" s="83" t="s">
        <v>6096</v>
      </c>
    </row>
    <row r="438" spans="1:13" s="383" customFormat="1" ht="22.5" customHeight="1">
      <c r="A438" s="83">
        <v>429</v>
      </c>
      <c r="B438" s="608">
        <v>44089</v>
      </c>
      <c r="C438" s="481" t="s">
        <v>6041</v>
      </c>
      <c r="D438" s="368" t="s">
        <v>6100</v>
      </c>
      <c r="E438" s="83">
        <v>405345666</v>
      </c>
      <c r="F438" s="83" t="s">
        <v>6093</v>
      </c>
      <c r="G438" s="83"/>
      <c r="H438" s="83"/>
      <c r="I438" s="83" t="s">
        <v>658</v>
      </c>
      <c r="J438" s="83"/>
      <c r="K438" s="537"/>
      <c r="L438" s="536">
        <v>4000</v>
      </c>
      <c r="M438" s="83" t="s">
        <v>6096</v>
      </c>
    </row>
    <row r="439" spans="1:13" s="383" customFormat="1" ht="22.5" customHeight="1">
      <c r="A439" s="83">
        <v>430</v>
      </c>
      <c r="B439" s="608">
        <v>44090</v>
      </c>
      <c r="C439" s="481" t="s">
        <v>6041</v>
      </c>
      <c r="D439" s="368" t="s">
        <v>6101</v>
      </c>
      <c r="E439" s="83">
        <v>212678093</v>
      </c>
      <c r="F439" s="83" t="s">
        <v>6093</v>
      </c>
      <c r="G439" s="83"/>
      <c r="H439" s="83"/>
      <c r="I439" s="83" t="s">
        <v>658</v>
      </c>
      <c r="J439" s="83"/>
      <c r="K439" s="537"/>
      <c r="L439" s="536">
        <v>3996.26</v>
      </c>
      <c r="M439" s="83" t="s">
        <v>6096</v>
      </c>
    </row>
    <row r="440" spans="1:13" s="383" customFormat="1" ht="22.5" customHeight="1">
      <c r="A440" s="83">
        <v>431</v>
      </c>
      <c r="B440" s="608">
        <v>44090</v>
      </c>
      <c r="C440" s="481" t="s">
        <v>6041</v>
      </c>
      <c r="D440" s="368" t="s">
        <v>6102</v>
      </c>
      <c r="E440" s="83">
        <v>204405811</v>
      </c>
      <c r="F440" s="83" t="s">
        <v>6093</v>
      </c>
      <c r="G440" s="83"/>
      <c r="H440" s="83"/>
      <c r="I440" s="83" t="s">
        <v>658</v>
      </c>
      <c r="J440" s="83"/>
      <c r="K440" s="537"/>
      <c r="L440" s="536">
        <v>1988</v>
      </c>
      <c r="M440" s="83" t="s">
        <v>6096</v>
      </c>
    </row>
    <row r="441" spans="1:13" s="383" customFormat="1" ht="22.5" customHeight="1">
      <c r="A441" s="83">
        <v>432</v>
      </c>
      <c r="B441" s="608">
        <v>44090</v>
      </c>
      <c r="C441" s="481" t="s">
        <v>6041</v>
      </c>
      <c r="D441" s="368" t="s">
        <v>6103</v>
      </c>
      <c r="E441" s="83">
        <v>437065916</v>
      </c>
      <c r="F441" s="83" t="s">
        <v>6093</v>
      </c>
      <c r="G441" s="83"/>
      <c r="H441" s="83"/>
      <c r="I441" s="83" t="s">
        <v>658</v>
      </c>
      <c r="J441" s="83"/>
      <c r="K441" s="537"/>
      <c r="L441" s="482">
        <v>1998</v>
      </c>
      <c r="M441" s="83" t="s">
        <v>6096</v>
      </c>
    </row>
    <row r="442" spans="1:13" s="383" customFormat="1" ht="22.5" customHeight="1">
      <c r="A442" s="83">
        <v>433</v>
      </c>
      <c r="B442" s="608">
        <v>44090</v>
      </c>
      <c r="C442" s="481" t="s">
        <v>6041</v>
      </c>
      <c r="D442" s="368" t="s">
        <v>6104</v>
      </c>
      <c r="E442" s="83">
        <v>239861592</v>
      </c>
      <c r="F442" s="83" t="s">
        <v>6093</v>
      </c>
      <c r="G442" s="83"/>
      <c r="H442" s="83"/>
      <c r="I442" s="83" t="s">
        <v>658</v>
      </c>
      <c r="J442" s="83"/>
      <c r="K442" s="537"/>
      <c r="L442" s="482">
        <v>2000</v>
      </c>
      <c r="M442" s="83" t="s">
        <v>6096</v>
      </c>
    </row>
    <row r="443" spans="1:13" s="383" customFormat="1" ht="22.5" customHeight="1">
      <c r="A443" s="83">
        <v>434</v>
      </c>
      <c r="B443" s="608">
        <v>44090</v>
      </c>
      <c r="C443" s="481" t="s">
        <v>6041</v>
      </c>
      <c r="D443" s="368" t="s">
        <v>6105</v>
      </c>
      <c r="E443" s="83">
        <v>245414680</v>
      </c>
      <c r="F443" s="83" t="s">
        <v>6093</v>
      </c>
      <c r="G443" s="83"/>
      <c r="H443" s="83"/>
      <c r="I443" s="83" t="s">
        <v>658</v>
      </c>
      <c r="J443" s="83"/>
      <c r="K443" s="537"/>
      <c r="L443" s="536">
        <v>3984</v>
      </c>
      <c r="M443" s="83" t="s">
        <v>6096</v>
      </c>
    </row>
    <row r="444" spans="1:13" s="383" customFormat="1" ht="22.5" customHeight="1">
      <c r="A444" s="83">
        <v>435</v>
      </c>
      <c r="B444" s="608">
        <v>44090</v>
      </c>
      <c r="C444" s="481" t="s">
        <v>6041</v>
      </c>
      <c r="D444" s="368" t="s">
        <v>6106</v>
      </c>
      <c r="E444" s="83">
        <v>243861111</v>
      </c>
      <c r="F444" s="83" t="s">
        <v>6093</v>
      </c>
      <c r="G444" s="83"/>
      <c r="H444" s="83"/>
      <c r="I444" s="83" t="s">
        <v>658</v>
      </c>
      <c r="J444" s="83"/>
      <c r="K444" s="537"/>
      <c r="L444" s="482">
        <v>2000</v>
      </c>
      <c r="M444" s="83" t="s">
        <v>6096</v>
      </c>
    </row>
    <row r="445" spans="1:13" s="383" customFormat="1" ht="22.5" customHeight="1">
      <c r="A445" s="83">
        <v>436</v>
      </c>
      <c r="B445" s="608">
        <v>44090</v>
      </c>
      <c r="C445" s="481" t="s">
        <v>6041</v>
      </c>
      <c r="D445" s="368" t="s">
        <v>6107</v>
      </c>
      <c r="E445" s="83">
        <v>244959826</v>
      </c>
      <c r="F445" s="83" t="s">
        <v>6093</v>
      </c>
      <c r="G445" s="83"/>
      <c r="H445" s="83"/>
      <c r="I445" s="83" t="s">
        <v>658</v>
      </c>
      <c r="J445" s="83"/>
      <c r="K445" s="537"/>
      <c r="L445" s="505">
        <v>1987.2</v>
      </c>
      <c r="M445" s="83" t="s">
        <v>6096</v>
      </c>
    </row>
    <row r="446" spans="1:13" s="383" customFormat="1" ht="22.5" customHeight="1">
      <c r="A446" s="83">
        <v>437</v>
      </c>
      <c r="B446" s="608">
        <v>44090</v>
      </c>
      <c r="C446" s="481" t="s">
        <v>6041</v>
      </c>
      <c r="D446" s="368" t="s">
        <v>6108</v>
      </c>
      <c r="E446" s="83">
        <v>215599323</v>
      </c>
      <c r="F446" s="83" t="s">
        <v>6093</v>
      </c>
      <c r="G446" s="83"/>
      <c r="H446" s="83"/>
      <c r="I446" s="83" t="s">
        <v>658</v>
      </c>
      <c r="J446" s="83"/>
      <c r="K446" s="537"/>
      <c r="L446" s="482">
        <v>2000</v>
      </c>
      <c r="M446" s="83" t="s">
        <v>6096</v>
      </c>
    </row>
    <row r="447" spans="1:13" s="383" customFormat="1" ht="22.5" customHeight="1">
      <c r="A447" s="83">
        <v>438</v>
      </c>
      <c r="B447" s="608">
        <v>44090</v>
      </c>
      <c r="C447" s="481" t="s">
        <v>6041</v>
      </c>
      <c r="D447" s="368" t="s">
        <v>6109</v>
      </c>
      <c r="E447" s="83">
        <v>230031195</v>
      </c>
      <c r="F447" s="83" t="s">
        <v>6093</v>
      </c>
      <c r="G447" s="83"/>
      <c r="H447" s="83"/>
      <c r="I447" s="83" t="s">
        <v>658</v>
      </c>
      <c r="J447" s="83"/>
      <c r="K447" s="537"/>
      <c r="L447" s="482">
        <v>1995</v>
      </c>
      <c r="M447" s="83" t="s">
        <v>6096</v>
      </c>
    </row>
    <row r="448" spans="1:13" s="383" customFormat="1" ht="22.5" customHeight="1">
      <c r="A448" s="83">
        <v>439</v>
      </c>
      <c r="B448" s="608">
        <v>44090</v>
      </c>
      <c r="C448" s="481" t="s">
        <v>6041</v>
      </c>
      <c r="D448" s="368" t="s">
        <v>6110</v>
      </c>
      <c r="E448" s="83">
        <v>226112471</v>
      </c>
      <c r="F448" s="83" t="s">
        <v>6093</v>
      </c>
      <c r="G448" s="83"/>
      <c r="H448" s="83"/>
      <c r="I448" s="83" t="s">
        <v>658</v>
      </c>
      <c r="J448" s="83"/>
      <c r="K448" s="537"/>
      <c r="L448" s="482">
        <v>2000</v>
      </c>
      <c r="M448" s="83" t="s">
        <v>6096</v>
      </c>
    </row>
    <row r="449" spans="1:13" s="383" customFormat="1" ht="22.5" customHeight="1">
      <c r="A449" s="83">
        <v>440</v>
      </c>
      <c r="B449" s="608">
        <v>44090</v>
      </c>
      <c r="C449" s="481" t="s">
        <v>6041</v>
      </c>
      <c r="D449" s="368" t="s">
        <v>6111</v>
      </c>
      <c r="E449" s="83">
        <v>224067907</v>
      </c>
      <c r="F449" s="83" t="s">
        <v>6093</v>
      </c>
      <c r="G449" s="83"/>
      <c r="H449" s="83"/>
      <c r="I449" s="83" t="s">
        <v>658</v>
      </c>
      <c r="J449" s="83"/>
      <c r="K449" s="537"/>
      <c r="L449" s="482">
        <v>2000</v>
      </c>
      <c r="M449" s="83" t="s">
        <v>6096</v>
      </c>
    </row>
    <row r="450" spans="1:13" s="383" customFormat="1" ht="22.5" customHeight="1">
      <c r="A450" s="83">
        <v>441</v>
      </c>
      <c r="B450" s="608">
        <v>44090</v>
      </c>
      <c r="C450" s="481" t="s">
        <v>6041</v>
      </c>
      <c r="D450" s="368" t="s">
        <v>6112</v>
      </c>
      <c r="E450" s="83">
        <v>219995600</v>
      </c>
      <c r="F450" s="83" t="s">
        <v>6093</v>
      </c>
      <c r="G450" s="83"/>
      <c r="H450" s="83"/>
      <c r="I450" s="83" t="s">
        <v>658</v>
      </c>
      <c r="J450" s="83"/>
      <c r="K450" s="537"/>
      <c r="L450" s="536">
        <v>8969.33</v>
      </c>
      <c r="M450" s="83" t="s">
        <v>6096</v>
      </c>
    </row>
    <row r="451" spans="1:13" s="383" customFormat="1" ht="22.5" customHeight="1">
      <c r="A451" s="83">
        <v>442</v>
      </c>
      <c r="B451" s="608">
        <v>44092</v>
      </c>
      <c r="C451" s="481" t="s">
        <v>6041</v>
      </c>
      <c r="D451" s="368" t="s">
        <v>6113</v>
      </c>
      <c r="E451" s="83">
        <v>238732207</v>
      </c>
      <c r="F451" s="83" t="s">
        <v>6093</v>
      </c>
      <c r="G451" s="83"/>
      <c r="H451" s="83"/>
      <c r="I451" s="83" t="s">
        <v>658</v>
      </c>
      <c r="J451" s="83"/>
      <c r="K451" s="537"/>
      <c r="L451" s="482">
        <v>1000</v>
      </c>
      <c r="M451" s="83" t="s">
        <v>6096</v>
      </c>
    </row>
    <row r="452" spans="1:13" s="383" customFormat="1" ht="22.5" customHeight="1">
      <c r="A452" s="83">
        <v>443</v>
      </c>
      <c r="B452" s="608">
        <v>44090</v>
      </c>
      <c r="C452" s="481" t="s">
        <v>6041</v>
      </c>
      <c r="D452" s="368" t="s">
        <v>6114</v>
      </c>
      <c r="E452" s="83">
        <v>400213620</v>
      </c>
      <c r="F452" s="83" t="s">
        <v>6093</v>
      </c>
      <c r="G452" s="83"/>
      <c r="H452" s="83"/>
      <c r="I452" s="83" t="s">
        <v>658</v>
      </c>
      <c r="J452" s="83"/>
      <c r="K452" s="537"/>
      <c r="L452" s="482">
        <v>340</v>
      </c>
      <c r="M452" s="83" t="s">
        <v>6096</v>
      </c>
    </row>
    <row r="453" spans="1:13" ht="15">
      <c r="A453" s="83"/>
      <c r="B453" s="604"/>
      <c r="C453" s="264"/>
      <c r="D453" s="73"/>
      <c r="E453" s="73"/>
      <c r="F453" s="73"/>
      <c r="G453" s="73"/>
      <c r="H453" s="73"/>
      <c r="I453" s="73"/>
      <c r="J453" s="73"/>
      <c r="K453" s="4"/>
      <c r="L453" s="4"/>
      <c r="M453" s="73"/>
    </row>
    <row r="454" spans="1:13" ht="15">
      <c r="A454" s="83"/>
      <c r="B454" s="604"/>
      <c r="C454" s="264"/>
      <c r="D454" s="73"/>
      <c r="E454" s="73"/>
      <c r="F454" s="73"/>
      <c r="G454" s="73"/>
      <c r="H454" s="73"/>
      <c r="I454" s="73"/>
      <c r="J454" s="73"/>
      <c r="K454" s="4"/>
      <c r="L454" s="4"/>
      <c r="M454" s="73"/>
    </row>
    <row r="455" spans="1:13" ht="15">
      <c r="A455" s="73" t="s">
        <v>271</v>
      </c>
      <c r="B455" s="609"/>
      <c r="C455" s="264"/>
      <c r="D455" s="73"/>
      <c r="E455" s="73"/>
      <c r="F455" s="73"/>
      <c r="G455" s="73"/>
      <c r="H455" s="73"/>
      <c r="I455" s="73"/>
      <c r="J455" s="73"/>
      <c r="K455" s="4"/>
      <c r="L455" s="4"/>
      <c r="M455" s="73"/>
    </row>
    <row r="456" spans="1:13" ht="15">
      <c r="A456" s="73"/>
      <c r="B456" s="609"/>
      <c r="C456" s="264"/>
      <c r="D456" s="84"/>
      <c r="E456" s="84"/>
      <c r="F456" s="84"/>
      <c r="G456" s="84"/>
      <c r="H456" s="73"/>
      <c r="I456" s="73"/>
      <c r="J456" s="73"/>
      <c r="K456" s="73" t="s">
        <v>456</v>
      </c>
      <c r="L456" s="72">
        <f>SUM(L10:L455)</f>
        <v>2911336.990000003</v>
      </c>
      <c r="M456" s="73"/>
    </row>
    <row r="457" spans="1:13" ht="15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57"/>
    </row>
    <row r="458" spans="1:13" ht="15">
      <c r="A458" s="187" t="s">
        <v>457</v>
      </c>
      <c r="B458" s="187"/>
      <c r="C458" s="187"/>
      <c r="D458" s="186"/>
      <c r="E458" s="186"/>
      <c r="F458" s="186"/>
      <c r="G458" s="186"/>
      <c r="H458" s="186"/>
      <c r="I458" s="186"/>
      <c r="J458" s="186"/>
      <c r="K458" s="186"/>
      <c r="L458" s="157"/>
    </row>
    <row r="459" spans="1:13" ht="15">
      <c r="A459" s="187" t="s">
        <v>458</v>
      </c>
      <c r="B459" s="187"/>
      <c r="C459" s="187"/>
      <c r="D459" s="186"/>
      <c r="E459" s="186"/>
      <c r="F459" s="186"/>
      <c r="G459" s="186"/>
      <c r="H459" s="186"/>
      <c r="I459" s="186"/>
      <c r="J459" s="186"/>
      <c r="K459" s="186"/>
      <c r="L459" s="157"/>
    </row>
    <row r="460" spans="1:13" ht="15">
      <c r="A460" s="174" t="s">
        <v>459</v>
      </c>
      <c r="B460" s="174"/>
      <c r="C460" s="187"/>
      <c r="D460" s="157"/>
      <c r="E460" s="157"/>
      <c r="F460" s="157"/>
      <c r="G460" s="157"/>
      <c r="H460" s="157"/>
      <c r="I460" s="157"/>
      <c r="J460" s="157"/>
      <c r="K460" s="157"/>
      <c r="L460" s="157"/>
    </row>
    <row r="461" spans="1:13" ht="15">
      <c r="A461" s="174" t="s">
        <v>460</v>
      </c>
      <c r="B461" s="174"/>
      <c r="C461" s="187"/>
      <c r="D461" s="157"/>
      <c r="E461" s="157"/>
      <c r="F461" s="157"/>
      <c r="G461" s="157"/>
      <c r="H461" s="157"/>
      <c r="I461" s="157"/>
      <c r="J461" s="157"/>
      <c r="K461" s="157"/>
      <c r="L461" s="157"/>
    </row>
    <row r="462" spans="1:13" ht="15" customHeight="1">
      <c r="A462" s="691" t="s">
        <v>477</v>
      </c>
      <c r="B462" s="691"/>
      <c r="C462" s="691"/>
      <c r="D462" s="691"/>
      <c r="E462" s="691"/>
      <c r="F462" s="691"/>
      <c r="G462" s="691"/>
      <c r="H462" s="691"/>
      <c r="I462" s="691"/>
      <c r="J462" s="691"/>
      <c r="K462" s="691"/>
      <c r="L462" s="691"/>
    </row>
    <row r="463" spans="1:13" ht="15" customHeight="1">
      <c r="A463" s="691"/>
      <c r="B463" s="691"/>
      <c r="C463" s="691"/>
      <c r="D463" s="691"/>
      <c r="E463" s="691"/>
      <c r="F463" s="691"/>
      <c r="G463" s="691"/>
      <c r="H463" s="691"/>
      <c r="I463" s="691"/>
      <c r="J463" s="691"/>
      <c r="K463" s="691"/>
      <c r="L463" s="691"/>
    </row>
    <row r="464" spans="1:13" ht="12.75" customHeight="1">
      <c r="A464" s="283"/>
      <c r="B464" s="573"/>
      <c r="C464" s="283"/>
      <c r="D464" s="283"/>
      <c r="E464" s="283"/>
      <c r="F464" s="283"/>
      <c r="G464" s="283"/>
      <c r="H464" s="283"/>
      <c r="I464" s="283"/>
      <c r="J464" s="283"/>
      <c r="K464" s="283"/>
      <c r="L464" s="283"/>
    </row>
    <row r="465" spans="1:12" ht="15">
      <c r="A465" s="687" t="s">
        <v>107</v>
      </c>
      <c r="B465" s="687"/>
      <c r="C465" s="687"/>
      <c r="D465" s="265"/>
      <c r="E465" s="266"/>
      <c r="F465" s="266"/>
      <c r="G465" s="265"/>
      <c r="H465" s="265"/>
      <c r="I465" s="265"/>
      <c r="J465" s="265"/>
      <c r="K465" s="265"/>
      <c r="L465" s="157"/>
    </row>
    <row r="466" spans="1:12" ht="15">
      <c r="A466" s="265"/>
      <c r="B466" s="606"/>
      <c r="C466" s="266"/>
      <c r="D466" s="265"/>
      <c r="E466" s="266"/>
      <c r="F466" s="266"/>
      <c r="G466" s="265"/>
      <c r="H466" s="265"/>
      <c r="I466" s="265"/>
      <c r="J466" s="265"/>
      <c r="K466" s="267"/>
      <c r="L466" s="157"/>
    </row>
    <row r="467" spans="1:12" ht="15" customHeight="1">
      <c r="A467" s="265"/>
      <c r="B467" s="606"/>
      <c r="C467" s="266"/>
      <c r="D467" s="688" t="s">
        <v>263</v>
      </c>
      <c r="E467" s="688"/>
      <c r="F467" s="268"/>
      <c r="G467" s="269"/>
      <c r="H467" s="689" t="s">
        <v>461</v>
      </c>
      <c r="I467" s="689"/>
      <c r="J467" s="689"/>
      <c r="K467" s="270"/>
      <c r="L467" s="157"/>
    </row>
    <row r="468" spans="1:12" ht="15">
      <c r="A468" s="265"/>
      <c r="B468" s="606"/>
      <c r="C468" s="266"/>
      <c r="D468" s="265"/>
      <c r="E468" s="266"/>
      <c r="F468" s="266"/>
      <c r="G468" s="265"/>
      <c r="H468" s="690"/>
      <c r="I468" s="690"/>
      <c r="J468" s="690"/>
      <c r="K468" s="270"/>
      <c r="L468" s="157"/>
    </row>
    <row r="469" spans="1:12" ht="15">
      <c r="A469" s="265"/>
      <c r="B469" s="606"/>
      <c r="C469" s="266"/>
      <c r="D469" s="685" t="s">
        <v>139</v>
      </c>
      <c r="E469" s="685"/>
      <c r="F469" s="268"/>
      <c r="G469" s="269"/>
      <c r="H469" s="265"/>
      <c r="I469" s="265"/>
      <c r="J469" s="265"/>
      <c r="K469" s="265"/>
      <c r="L469" s="157"/>
    </row>
  </sheetData>
  <autoFilter ref="A9:M452"/>
  <mergeCells count="7">
    <mergeCell ref="D469:E469"/>
    <mergeCell ref="A2:E2"/>
    <mergeCell ref="L3:M3"/>
    <mergeCell ref="A465:C465"/>
    <mergeCell ref="D467:E467"/>
    <mergeCell ref="H467:J468"/>
    <mergeCell ref="A462:L463"/>
  </mergeCells>
  <dataValidations count="2">
    <dataValidation type="list" allowBlank="1" showInputMessage="1" showErrorMessage="1" sqref="C427:D427 C10:C426 C428:C456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86:B135 B423:B424 B281 B385 B392:B394 B400 B371:B381 B421 B231:B245 B247:B271"/>
  </dataValidations>
  <printOptions gridLines="1"/>
  <pageMargins left="0.19684820647419099" right="0.19684820647419099" top="0.19684820647419099" bottom="0.19684820647419099" header="0.15748031496063" footer="0.15748031496063"/>
  <pageSetup scale="4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32"/>
  <sheetViews>
    <sheetView showGridLines="0" view="pageBreakPreview" zoomScale="80" zoomScaleNormal="100" zoomScaleSheetLayoutView="80" workbookViewId="0">
      <selection activeCell="B13" sqref="B13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4">
      <c r="A1" s="62" t="s">
        <v>424</v>
      </c>
      <c r="B1" s="64"/>
      <c r="C1" s="692" t="s">
        <v>109</v>
      </c>
      <c r="D1" s="692"/>
    </row>
    <row r="2" spans="1:4">
      <c r="A2" s="62" t="s">
        <v>425</v>
      </c>
      <c r="B2" s="64"/>
      <c r="C2" s="676" t="str">
        <f>'ფორმა N1'!K2</f>
        <v>01.01.2020-12.31.2020</v>
      </c>
      <c r="D2" s="677"/>
    </row>
    <row r="3" spans="1:4">
      <c r="A3" s="64" t="s">
        <v>140</v>
      </c>
      <c r="B3" s="64"/>
      <c r="C3" s="63"/>
      <c r="D3" s="63"/>
    </row>
    <row r="4" spans="1:4">
      <c r="A4" s="62"/>
      <c r="B4" s="64"/>
      <c r="C4" s="63"/>
      <c r="D4" s="63"/>
    </row>
    <row r="5" spans="1:4">
      <c r="A5" s="65" t="str">
        <f>'ფორმა N2'!A4</f>
        <v>ანგარიშვალდებული პირის დასახელება:</v>
      </c>
      <c r="B5" s="65"/>
      <c r="C5" s="65"/>
      <c r="D5" s="64"/>
    </row>
    <row r="6" spans="1:4">
      <c r="A6" s="99" t="str">
        <f>'ფორმა N1'!A5</f>
        <v>მპგ "ევროპული საქართველო-მოძრაობა თავისუფლებისთვის"</v>
      </c>
      <c r="B6" s="100"/>
      <c r="C6" s="100"/>
      <c r="D6" s="50"/>
    </row>
    <row r="7" spans="1:4">
      <c r="A7" s="65"/>
      <c r="B7" s="65"/>
      <c r="C7" s="65"/>
      <c r="D7" s="64"/>
    </row>
    <row r="8" spans="1:4" s="6" customFormat="1">
      <c r="A8" s="85"/>
      <c r="B8" s="85"/>
      <c r="C8" s="66"/>
      <c r="D8" s="66"/>
    </row>
    <row r="9" spans="1:4" s="6" customFormat="1" ht="30">
      <c r="A9" s="91" t="s">
        <v>64</v>
      </c>
      <c r="B9" s="67" t="s">
        <v>11</v>
      </c>
      <c r="C9" s="426" t="s">
        <v>10</v>
      </c>
      <c r="D9" s="426" t="s">
        <v>9</v>
      </c>
    </row>
    <row r="10" spans="1:4" s="7" customFormat="1" ht="18" customHeight="1">
      <c r="A10" s="13">
        <v>1</v>
      </c>
      <c r="B10" s="13" t="s">
        <v>108</v>
      </c>
      <c r="C10" s="634">
        <f>SUM(C11,C14,C17,C20:C22)</f>
        <v>155531.52000000002</v>
      </c>
      <c r="D10" s="634">
        <f>SUM(D11,D14,D17,D20:D22)</f>
        <v>155531.52000000002</v>
      </c>
    </row>
    <row r="11" spans="1:4" s="9" customFormat="1" ht="21" customHeight="1">
      <c r="A11" s="14">
        <v>1.1000000000000001</v>
      </c>
      <c r="B11" s="14" t="s">
        <v>68</v>
      </c>
      <c r="C11" s="634">
        <f>SUM(C12:C13)</f>
        <v>36258</v>
      </c>
      <c r="D11" s="634">
        <f>SUM(D12:D13)</f>
        <v>36258</v>
      </c>
    </row>
    <row r="12" spans="1:4" s="9" customFormat="1" ht="21" customHeight="1">
      <c r="A12" s="16" t="s">
        <v>30</v>
      </c>
      <c r="B12" s="16" t="s">
        <v>70</v>
      </c>
      <c r="C12" s="635">
        <v>36258</v>
      </c>
      <c r="D12" s="635">
        <v>36258</v>
      </c>
    </row>
    <row r="13" spans="1:4" s="9" customFormat="1" ht="21" customHeight="1">
      <c r="A13" s="16" t="s">
        <v>31</v>
      </c>
      <c r="B13" s="16" t="s">
        <v>71</v>
      </c>
      <c r="C13" s="635"/>
      <c r="D13" s="636"/>
    </row>
    <row r="14" spans="1:4" s="3" customFormat="1" ht="21" customHeight="1">
      <c r="A14" s="14">
        <v>1.2</v>
      </c>
      <c r="B14" s="14" t="s">
        <v>69</v>
      </c>
      <c r="C14" s="634">
        <f>SUM(C15:C16)</f>
        <v>119273.52</v>
      </c>
      <c r="D14" s="634">
        <f>SUM(D15:D16)</f>
        <v>119273.52</v>
      </c>
    </row>
    <row r="15" spans="1:4" ht="21" customHeight="1">
      <c r="A15" s="16" t="s">
        <v>32</v>
      </c>
      <c r="B15" s="16" t="s">
        <v>72</v>
      </c>
      <c r="C15" s="615">
        <v>119273.52</v>
      </c>
      <c r="D15" s="615">
        <v>119273.52</v>
      </c>
    </row>
    <row r="16" spans="1:4" ht="21" customHeight="1">
      <c r="A16" s="16" t="s">
        <v>33</v>
      </c>
      <c r="B16" s="16" t="s">
        <v>73</v>
      </c>
      <c r="C16" s="32"/>
      <c r="D16" s="33"/>
    </row>
    <row r="17" spans="1:4" ht="21" customHeight="1">
      <c r="A17" s="14">
        <v>1.3</v>
      </c>
      <c r="B17" s="14" t="s">
        <v>74</v>
      </c>
      <c r="C17" s="70">
        <f>SUM(C18:C19)</f>
        <v>0</v>
      </c>
      <c r="D17" s="70">
        <f>SUM(D18:D19)</f>
        <v>0</v>
      </c>
    </row>
    <row r="18" spans="1:4" ht="21" customHeight="1">
      <c r="A18" s="16" t="s">
        <v>50</v>
      </c>
      <c r="B18" s="16" t="s">
        <v>75</v>
      </c>
      <c r="C18" s="32"/>
      <c r="D18" s="33"/>
    </row>
    <row r="19" spans="1:4" ht="21" customHeight="1">
      <c r="A19" s="16" t="s">
        <v>51</v>
      </c>
      <c r="B19" s="16" t="s">
        <v>76</v>
      </c>
      <c r="C19" s="32"/>
      <c r="D19" s="33"/>
    </row>
    <row r="20" spans="1:4" ht="21" customHeight="1">
      <c r="A20" s="14">
        <v>1.4</v>
      </c>
      <c r="B20" s="14" t="s">
        <v>77</v>
      </c>
      <c r="C20" s="32"/>
      <c r="D20" s="33"/>
    </row>
    <row r="21" spans="1:4" ht="21" customHeight="1">
      <c r="A21" s="14">
        <v>1.5</v>
      </c>
      <c r="B21" s="14" t="s">
        <v>78</v>
      </c>
      <c r="C21" s="32"/>
      <c r="D21" s="33"/>
    </row>
    <row r="22" spans="1:4" ht="21" customHeight="1">
      <c r="A22" s="14">
        <v>1.6</v>
      </c>
      <c r="B22" s="14" t="s">
        <v>8</v>
      </c>
      <c r="C22" s="32"/>
      <c r="D22" s="33"/>
    </row>
    <row r="25" spans="1:4" s="22" customFormat="1" ht="12.75"/>
    <row r="26" spans="1:4">
      <c r="A26" s="57" t="s">
        <v>107</v>
      </c>
    </row>
    <row r="28" spans="1:4">
      <c r="D28" s="12"/>
    </row>
    <row r="29" spans="1:4">
      <c r="A29"/>
      <c r="B29" s="57" t="s">
        <v>266</v>
      </c>
      <c r="D29" s="12"/>
    </row>
    <row r="30" spans="1:4">
      <c r="A30"/>
      <c r="B30" s="2" t="s">
        <v>265</v>
      </c>
      <c r="D30" s="12"/>
    </row>
    <row r="31" spans="1:4" customFormat="1" ht="12.75">
      <c r="B31" s="55" t="s">
        <v>139</v>
      </c>
    </row>
    <row r="32" spans="1:4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2" t="s">
        <v>426</v>
      </c>
      <c r="B1" s="65"/>
      <c r="C1" s="678" t="s">
        <v>109</v>
      </c>
      <c r="D1" s="678"/>
      <c r="E1" s="77"/>
    </row>
    <row r="2" spans="1:5" s="6" customFormat="1">
      <c r="A2" s="62" t="s">
        <v>423</v>
      </c>
      <c r="B2" s="65"/>
      <c r="C2" s="676" t="str">
        <f>'ფორმა N1'!K2</f>
        <v>01.01.2020-12.31.2020</v>
      </c>
      <c r="D2" s="676"/>
      <c r="E2" s="77"/>
    </row>
    <row r="3" spans="1:5" s="6" customFormat="1">
      <c r="A3" s="64" t="s">
        <v>140</v>
      </c>
      <c r="B3" s="62"/>
      <c r="C3" s="133"/>
      <c r="D3" s="133"/>
      <c r="E3" s="77"/>
    </row>
    <row r="4" spans="1:5" s="6" customFormat="1">
      <c r="A4" s="64"/>
      <c r="B4" s="64"/>
      <c r="C4" s="133"/>
      <c r="D4" s="133"/>
      <c r="E4" s="77"/>
    </row>
    <row r="5" spans="1:5">
      <c r="A5" s="65" t="str">
        <f>'ფორმა N2'!A4</f>
        <v>ანგარიშვალდებული პირის დასახელება:</v>
      </c>
      <c r="B5" s="65"/>
      <c r="C5" s="64"/>
      <c r="D5" s="64"/>
      <c r="E5" s="78"/>
    </row>
    <row r="6" spans="1:5">
      <c r="A6" s="336" t="str">
        <f>'ფორმა N1'!A5</f>
        <v>მპგ "ევროპული საქართველო-მოძრაობა თავისუფლებისთვის"</v>
      </c>
      <c r="B6" s="68"/>
      <c r="C6" s="69"/>
      <c r="D6" s="69"/>
      <c r="E6" s="78"/>
    </row>
    <row r="7" spans="1:5">
      <c r="A7" s="65"/>
      <c r="B7" s="65"/>
      <c r="C7" s="64"/>
      <c r="D7" s="64"/>
      <c r="E7" s="78"/>
    </row>
    <row r="8" spans="1:5" s="6" customFormat="1">
      <c r="A8" s="132"/>
      <c r="B8" s="132"/>
      <c r="C8" s="66"/>
      <c r="D8" s="66"/>
      <c r="E8" s="77"/>
    </row>
    <row r="9" spans="1:5" s="6" customFormat="1" ht="30">
      <c r="A9" s="75" t="s">
        <v>64</v>
      </c>
      <c r="B9" s="75" t="s">
        <v>319</v>
      </c>
      <c r="C9" s="67" t="s">
        <v>10</v>
      </c>
      <c r="D9" s="67" t="s">
        <v>9</v>
      </c>
      <c r="E9" s="77"/>
    </row>
    <row r="10" spans="1:5" s="9" customFormat="1" ht="18">
      <c r="A10" s="83" t="s">
        <v>292</v>
      </c>
      <c r="B10" s="83"/>
      <c r="C10" s="4"/>
      <c r="D10" s="4"/>
      <c r="E10" s="79"/>
    </row>
    <row r="11" spans="1:5" s="10" customFormat="1">
      <c r="A11" s="83" t="s">
        <v>293</v>
      </c>
      <c r="B11" s="83"/>
      <c r="C11" s="4"/>
      <c r="D11" s="4"/>
      <c r="E11" s="80"/>
    </row>
    <row r="12" spans="1:5" s="10" customFormat="1">
      <c r="A12" s="83" t="s">
        <v>294</v>
      </c>
      <c r="B12" s="73"/>
      <c r="C12" s="4"/>
      <c r="D12" s="4"/>
      <c r="E12" s="80"/>
    </row>
    <row r="13" spans="1:5" s="10" customFormat="1">
      <c r="A13" s="73" t="s">
        <v>273</v>
      </c>
      <c r="B13" s="73"/>
      <c r="C13" s="4"/>
      <c r="D13" s="4"/>
      <c r="E13" s="80"/>
    </row>
    <row r="14" spans="1:5" s="10" customFormat="1">
      <c r="A14" s="73" t="s">
        <v>273</v>
      </c>
      <c r="B14" s="73"/>
      <c r="C14" s="4"/>
      <c r="D14" s="4"/>
      <c r="E14" s="80"/>
    </row>
    <row r="15" spans="1:5" s="10" customFormat="1">
      <c r="A15" s="73" t="s">
        <v>273</v>
      </c>
      <c r="B15" s="73"/>
      <c r="C15" s="4"/>
      <c r="D15" s="4"/>
      <c r="E15" s="80"/>
    </row>
    <row r="16" spans="1:5" s="10" customFormat="1">
      <c r="A16" s="73" t="s">
        <v>273</v>
      </c>
      <c r="B16" s="73"/>
      <c r="C16" s="4"/>
      <c r="D16" s="4"/>
      <c r="E16" s="80"/>
    </row>
    <row r="17" spans="1:9">
      <c r="A17" s="84"/>
      <c r="B17" s="84" t="s">
        <v>321</v>
      </c>
      <c r="C17" s="72">
        <f>SUM(C10:C16)</f>
        <v>0</v>
      </c>
      <c r="D17" s="72">
        <f>SUM(D10:D16)</f>
        <v>0</v>
      </c>
      <c r="E17" s="81"/>
    </row>
    <row r="18" spans="1:9">
      <c r="A18" s="35"/>
      <c r="B18" s="35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174"/>
    </row>
    <row r="22" spans="1:9">
      <c r="A22" s="174" t="s">
        <v>383</v>
      </c>
    </row>
    <row r="23" spans="1:9" s="22" customFormat="1" ht="12.75"/>
    <row r="24" spans="1:9">
      <c r="A24" s="57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57"/>
      <c r="B27" s="57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55"/>
      <c r="B29" s="55" t="s">
        <v>139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D93"/>
  <sheetViews>
    <sheetView showGridLines="0" view="pageBreakPreview" zoomScaleNormal="100" zoomScaleSheetLayoutView="100" workbookViewId="0">
      <selection activeCell="E16" sqref="E1:E1048576"/>
    </sheetView>
  </sheetViews>
  <sheetFormatPr defaultRowHeight="15"/>
  <cols>
    <col min="1" max="1" width="12.85546875" style="28" customWidth="1"/>
    <col min="2" max="2" width="65.5703125" style="27" customWidth="1"/>
    <col min="3" max="3" width="14" style="2" customWidth="1"/>
    <col min="4" max="4" width="14.85546875" style="2" customWidth="1"/>
    <col min="5" max="16384" width="9.140625" style="2"/>
  </cols>
  <sheetData>
    <row r="1" spans="1:4">
      <c r="A1" s="62" t="s">
        <v>224</v>
      </c>
      <c r="B1" s="101"/>
      <c r="C1" s="693" t="s">
        <v>198</v>
      </c>
      <c r="D1" s="693"/>
    </row>
    <row r="2" spans="1:4">
      <c r="A2" s="64" t="s">
        <v>140</v>
      </c>
      <c r="B2" s="101"/>
      <c r="C2" s="676" t="str">
        <f>'ფორმა N1'!K2</f>
        <v>01.01.2020-12.31.2020</v>
      </c>
      <c r="D2" s="676"/>
    </row>
    <row r="3" spans="1:4">
      <c r="A3" s="98"/>
      <c r="B3" s="101"/>
      <c r="C3" s="65"/>
      <c r="D3" s="65"/>
    </row>
    <row r="4" spans="1:4">
      <c r="A4" s="64" t="str">
        <f>'ფორმა N2'!A4</f>
        <v>ანგარიშვალდებული პირის დასახელება:</v>
      </c>
      <c r="B4" s="64"/>
      <c r="C4" s="64"/>
      <c r="D4" s="64"/>
    </row>
    <row r="5" spans="1:4">
      <c r="A5" s="99" t="str">
        <f>'ფორმა N1'!A5</f>
        <v>მპგ "ევროპული საქართველო-მოძრაობა თავისუფლებისთვის"</v>
      </c>
      <c r="B5" s="100"/>
      <c r="C5" s="100"/>
      <c r="D5" s="50"/>
    </row>
    <row r="6" spans="1:4">
      <c r="A6" s="65"/>
      <c r="B6" s="64"/>
      <c r="C6" s="64"/>
      <c r="D6" s="64"/>
    </row>
    <row r="7" spans="1:4">
      <c r="A7" s="97"/>
      <c r="B7" s="102"/>
      <c r="C7" s="103"/>
      <c r="D7" s="103"/>
    </row>
    <row r="8" spans="1:4" ht="45">
      <c r="A8" s="104" t="s">
        <v>113</v>
      </c>
      <c r="B8" s="104" t="s">
        <v>190</v>
      </c>
      <c r="C8" s="654" t="s">
        <v>298</v>
      </c>
      <c r="D8" s="654" t="s">
        <v>252</v>
      </c>
    </row>
    <row r="9" spans="1:4">
      <c r="A9" s="40"/>
      <c r="B9" s="41"/>
      <c r="C9" s="129"/>
      <c r="D9" s="129"/>
    </row>
    <row r="10" spans="1:4">
      <c r="A10" s="42" t="s">
        <v>191</v>
      </c>
      <c r="B10" s="43"/>
      <c r="C10" s="655">
        <f>SUM(C11,C34)</f>
        <v>842044.46000000008</v>
      </c>
      <c r="D10" s="655">
        <f>SUM(D11,D34)</f>
        <v>245162.15999999997</v>
      </c>
    </row>
    <row r="11" spans="1:4">
      <c r="A11" s="44" t="s">
        <v>192</v>
      </c>
      <c r="B11" s="45"/>
      <c r="C11" s="656">
        <f>SUM(C12:C32)</f>
        <v>639329.9800000001</v>
      </c>
      <c r="D11" s="656">
        <f>SUM(D12:D32)</f>
        <v>96754.31</v>
      </c>
    </row>
    <row r="12" spans="1:4">
      <c r="A12" s="48">
        <v>1110</v>
      </c>
      <c r="B12" s="47" t="s">
        <v>142</v>
      </c>
      <c r="C12" s="443"/>
      <c r="D12" s="443"/>
    </row>
    <row r="13" spans="1:4">
      <c r="A13" s="48">
        <v>1120</v>
      </c>
      <c r="B13" s="47" t="s">
        <v>143</v>
      </c>
      <c r="C13" s="443"/>
      <c r="D13" s="443"/>
    </row>
    <row r="14" spans="1:4">
      <c r="A14" s="48">
        <v>1211</v>
      </c>
      <c r="B14" s="47" t="s">
        <v>144</v>
      </c>
      <c r="C14" s="582">
        <v>15487.54</v>
      </c>
      <c r="D14" s="582">
        <v>77588.08</v>
      </c>
    </row>
    <row r="15" spans="1:4">
      <c r="A15" s="48">
        <v>1212</v>
      </c>
      <c r="B15" s="47" t="s">
        <v>145</v>
      </c>
      <c r="C15" s="443"/>
      <c r="D15" s="443"/>
    </row>
    <row r="16" spans="1:4">
      <c r="A16" s="48">
        <v>1213</v>
      </c>
      <c r="B16" s="47" t="s">
        <v>146</v>
      </c>
      <c r="C16" s="442">
        <v>600000</v>
      </c>
      <c r="D16" s="443">
        <v>0</v>
      </c>
    </row>
    <row r="17" spans="1:4">
      <c r="A17" s="48">
        <v>1214</v>
      </c>
      <c r="B17" s="47" t="s">
        <v>147</v>
      </c>
      <c r="C17" s="443"/>
      <c r="D17" s="443"/>
    </row>
    <row r="18" spans="1:4">
      <c r="A18" s="48">
        <v>1215</v>
      </c>
      <c r="B18" s="47" t="s">
        <v>148</v>
      </c>
      <c r="C18" s="443"/>
      <c r="D18" s="443"/>
    </row>
    <row r="19" spans="1:4">
      <c r="A19" s="48">
        <v>1300</v>
      </c>
      <c r="B19" s="47" t="s">
        <v>149</v>
      </c>
      <c r="C19" s="443"/>
      <c r="D19" s="443"/>
    </row>
    <row r="20" spans="1:4">
      <c r="A20" s="48">
        <v>1410</v>
      </c>
      <c r="B20" s="47" t="s">
        <v>150</v>
      </c>
      <c r="C20" s="443"/>
      <c r="D20" s="443"/>
    </row>
    <row r="21" spans="1:4">
      <c r="A21" s="48">
        <v>1421</v>
      </c>
      <c r="B21" s="47" t="s">
        <v>151</v>
      </c>
      <c r="C21" s="443"/>
      <c r="D21" s="443"/>
    </row>
    <row r="22" spans="1:4">
      <c r="A22" s="48">
        <v>1422</v>
      </c>
      <c r="B22" s="47" t="s">
        <v>152</v>
      </c>
      <c r="C22" s="443"/>
      <c r="D22" s="443"/>
    </row>
    <row r="23" spans="1:4">
      <c r="A23" s="48">
        <v>1423</v>
      </c>
      <c r="B23" s="47" t="s">
        <v>153</v>
      </c>
      <c r="C23" s="444">
        <v>2309.31</v>
      </c>
      <c r="D23" s="444">
        <v>2309.31</v>
      </c>
    </row>
    <row r="24" spans="1:4">
      <c r="A24" s="48">
        <v>1431</v>
      </c>
      <c r="B24" s="47" t="s">
        <v>154</v>
      </c>
      <c r="C24" s="443"/>
      <c r="D24" s="443"/>
    </row>
    <row r="25" spans="1:4">
      <c r="A25" s="48">
        <v>1432</v>
      </c>
      <c r="B25" s="47" t="s">
        <v>155</v>
      </c>
      <c r="C25" s="443"/>
      <c r="D25" s="443"/>
    </row>
    <row r="26" spans="1:4">
      <c r="A26" s="48">
        <v>1433</v>
      </c>
      <c r="B26" s="47" t="s">
        <v>156</v>
      </c>
      <c r="C26" s="443">
        <v>846.57</v>
      </c>
      <c r="D26" s="443">
        <v>490.51</v>
      </c>
    </row>
    <row r="27" spans="1:4">
      <c r="A27" s="48">
        <v>1441</v>
      </c>
      <c r="B27" s="47" t="s">
        <v>157</v>
      </c>
      <c r="C27" s="444">
        <v>12109.26</v>
      </c>
      <c r="D27" s="444">
        <v>124.41</v>
      </c>
    </row>
    <row r="28" spans="1:4">
      <c r="A28" s="48">
        <v>1442</v>
      </c>
      <c r="B28" s="47" t="s">
        <v>158</v>
      </c>
      <c r="C28" s="444">
        <v>6777.3</v>
      </c>
      <c r="D28" s="444">
        <v>14442</v>
      </c>
    </row>
    <row r="29" spans="1:4">
      <c r="A29" s="48">
        <v>1443</v>
      </c>
      <c r="B29" s="47" t="s">
        <v>159</v>
      </c>
      <c r="C29" s="443"/>
      <c r="D29" s="443"/>
    </row>
    <row r="30" spans="1:4">
      <c r="A30" s="48">
        <v>1444</v>
      </c>
      <c r="B30" s="47" t="s">
        <v>160</v>
      </c>
      <c r="C30" s="443"/>
      <c r="D30" s="443"/>
    </row>
    <row r="31" spans="1:4">
      <c r="A31" s="48">
        <v>1445</v>
      </c>
      <c r="B31" s="47" t="s">
        <v>161</v>
      </c>
      <c r="C31" s="443"/>
      <c r="D31" s="443"/>
    </row>
    <row r="32" spans="1:4">
      <c r="A32" s="48">
        <v>1446</v>
      </c>
      <c r="B32" s="47" t="s">
        <v>162</v>
      </c>
      <c r="C32" s="442">
        <v>1800</v>
      </c>
      <c r="D32" s="442">
        <v>1800</v>
      </c>
    </row>
    <row r="33" spans="1:4">
      <c r="A33" s="29"/>
      <c r="C33" s="26"/>
      <c r="D33" s="26"/>
    </row>
    <row r="34" spans="1:4">
      <c r="A34" s="49" t="s">
        <v>193</v>
      </c>
      <c r="B34" s="47"/>
      <c r="C34" s="656">
        <f>SUM(C35:C42)</f>
        <v>202714.47999999998</v>
      </c>
      <c r="D34" s="656">
        <f>SUM(D35:D42)</f>
        <v>148407.84999999998</v>
      </c>
    </row>
    <row r="35" spans="1:4">
      <c r="A35" s="48">
        <v>2110</v>
      </c>
      <c r="B35" s="47" t="s">
        <v>100</v>
      </c>
      <c r="C35" s="443"/>
      <c r="D35" s="443"/>
    </row>
    <row r="36" spans="1:4" ht="15" customHeight="1">
      <c r="A36" s="48">
        <v>2120</v>
      </c>
      <c r="B36" s="47" t="s">
        <v>163</v>
      </c>
      <c r="C36" s="442">
        <f>7656.25+38295.86+6720</f>
        <v>52672.11</v>
      </c>
      <c r="D36" s="657">
        <v>40316.53</v>
      </c>
    </row>
    <row r="37" spans="1:4" ht="15" customHeight="1">
      <c r="A37" s="48">
        <v>2130</v>
      </c>
      <c r="B37" s="47" t="s">
        <v>101</v>
      </c>
      <c r="C37" s="442">
        <v>147041.29999999999</v>
      </c>
      <c r="D37" s="657">
        <v>107793.52</v>
      </c>
    </row>
    <row r="38" spans="1:4" ht="15" customHeight="1">
      <c r="A38" s="48">
        <v>2140</v>
      </c>
      <c r="B38" s="47" t="s">
        <v>389</v>
      </c>
      <c r="C38" s="443"/>
      <c r="D38" s="657"/>
    </row>
    <row r="39" spans="1:4" ht="15" customHeight="1">
      <c r="A39" s="48">
        <v>2150</v>
      </c>
      <c r="B39" s="47" t="s">
        <v>393</v>
      </c>
      <c r="C39" s="443">
        <v>595.6</v>
      </c>
      <c r="D39" s="657">
        <v>297.8</v>
      </c>
    </row>
    <row r="40" spans="1:4" ht="15" customHeight="1">
      <c r="A40" s="48">
        <v>2220</v>
      </c>
      <c r="B40" s="47" t="s">
        <v>102</v>
      </c>
      <c r="C40" s="443">
        <v>2405.4699999999998</v>
      </c>
      <c r="D40" s="657">
        <v>0</v>
      </c>
    </row>
    <row r="41" spans="1:4">
      <c r="A41" s="48">
        <v>2300</v>
      </c>
      <c r="B41" s="47" t="s">
        <v>164</v>
      </c>
      <c r="C41" s="443"/>
      <c r="D41" s="443"/>
    </row>
    <row r="42" spans="1:4">
      <c r="A42" s="48">
        <v>2400</v>
      </c>
      <c r="B42" s="47" t="s">
        <v>165</v>
      </c>
      <c r="C42" s="443"/>
      <c r="D42" s="443"/>
    </row>
    <row r="43" spans="1:4">
      <c r="A43" s="30"/>
      <c r="C43" s="26"/>
      <c r="D43" s="26"/>
    </row>
    <row r="44" spans="1:4">
      <c r="A44" s="46" t="s">
        <v>197</v>
      </c>
      <c r="B44" s="47"/>
      <c r="C44" s="656">
        <f>SUM(C45,C64)</f>
        <v>842044.46000000008</v>
      </c>
      <c r="D44" s="656">
        <f>SUM(D45,D64)</f>
        <v>245162.15999999997</v>
      </c>
    </row>
    <row r="45" spans="1:4">
      <c r="A45" s="49" t="s">
        <v>194</v>
      </c>
      <c r="B45" s="47"/>
      <c r="C45" s="656">
        <f>SUM(C46:C61)</f>
        <v>5188.51</v>
      </c>
      <c r="D45" s="656">
        <f>SUM(D46:D61)</f>
        <v>40065.18</v>
      </c>
    </row>
    <row r="46" spans="1:4">
      <c r="A46" s="48">
        <v>3100</v>
      </c>
      <c r="B46" s="47" t="s">
        <v>166</v>
      </c>
      <c r="C46" s="443"/>
      <c r="D46" s="443"/>
    </row>
    <row r="47" spans="1:4">
      <c r="A47" s="48">
        <v>3210</v>
      </c>
      <c r="B47" s="47" t="s">
        <v>167</v>
      </c>
      <c r="C47" s="442">
        <v>5188.51</v>
      </c>
      <c r="D47" s="443">
        <v>40065.18</v>
      </c>
    </row>
    <row r="48" spans="1:4">
      <c r="A48" s="48">
        <v>3221</v>
      </c>
      <c r="B48" s="47" t="s">
        <v>168</v>
      </c>
      <c r="C48" s="443"/>
      <c r="D48" s="443"/>
    </row>
    <row r="49" spans="1:4">
      <c r="A49" s="48">
        <v>3222</v>
      </c>
      <c r="B49" s="47" t="s">
        <v>169</v>
      </c>
      <c r="C49" s="443"/>
      <c r="D49" s="443"/>
    </row>
    <row r="50" spans="1:4">
      <c r="A50" s="48">
        <v>3223</v>
      </c>
      <c r="B50" s="47" t="s">
        <v>170</v>
      </c>
      <c r="C50" s="443"/>
      <c r="D50" s="443"/>
    </row>
    <row r="51" spans="1:4">
      <c r="A51" s="48">
        <v>3224</v>
      </c>
      <c r="B51" s="47" t="s">
        <v>171</v>
      </c>
      <c r="C51" s="443"/>
      <c r="D51" s="443"/>
    </row>
    <row r="52" spans="1:4">
      <c r="A52" s="48">
        <v>3231</v>
      </c>
      <c r="B52" s="47" t="s">
        <v>172</v>
      </c>
      <c r="C52" s="443"/>
      <c r="D52" s="443"/>
    </row>
    <row r="53" spans="1:4">
      <c r="A53" s="48">
        <v>3232</v>
      </c>
      <c r="B53" s="47" t="s">
        <v>173</v>
      </c>
      <c r="C53" s="443"/>
      <c r="D53" s="443"/>
    </row>
    <row r="54" spans="1:4">
      <c r="A54" s="48">
        <v>3234</v>
      </c>
      <c r="B54" s="47" t="s">
        <v>174</v>
      </c>
      <c r="C54" s="443"/>
      <c r="D54" s="443"/>
    </row>
    <row r="55" spans="1:4" ht="30">
      <c r="A55" s="48">
        <v>3236</v>
      </c>
      <c r="B55" s="47" t="s">
        <v>189</v>
      </c>
      <c r="C55" s="443"/>
      <c r="D55" s="443"/>
    </row>
    <row r="56" spans="1:4" ht="45">
      <c r="A56" s="48">
        <v>3237</v>
      </c>
      <c r="B56" s="47" t="s">
        <v>175</v>
      </c>
      <c r="C56" s="443"/>
      <c r="D56" s="443"/>
    </row>
    <row r="57" spans="1:4">
      <c r="A57" s="48">
        <v>3241</v>
      </c>
      <c r="B57" s="47" t="s">
        <v>176</v>
      </c>
      <c r="C57" s="443"/>
      <c r="D57" s="443"/>
    </row>
    <row r="58" spans="1:4">
      <c r="A58" s="48">
        <v>3242</v>
      </c>
      <c r="B58" s="47" t="s">
        <v>177</v>
      </c>
      <c r="C58" s="443"/>
      <c r="D58" s="443"/>
    </row>
    <row r="59" spans="1:4">
      <c r="A59" s="48">
        <v>3243</v>
      </c>
      <c r="B59" s="47" t="s">
        <v>178</v>
      </c>
      <c r="C59" s="443"/>
      <c r="D59" s="443"/>
    </row>
    <row r="60" spans="1:4">
      <c r="A60" s="48">
        <v>3245</v>
      </c>
      <c r="B60" s="47" t="s">
        <v>179</v>
      </c>
      <c r="C60" s="443"/>
      <c r="D60" s="443"/>
    </row>
    <row r="61" spans="1:4">
      <c r="A61" s="48">
        <v>3246</v>
      </c>
      <c r="B61" s="47" t="s">
        <v>180</v>
      </c>
      <c r="C61" s="443"/>
      <c r="D61" s="443"/>
    </row>
    <row r="62" spans="1:4">
      <c r="A62" s="30"/>
      <c r="C62" s="26"/>
      <c r="D62" s="26"/>
    </row>
    <row r="63" spans="1:4">
      <c r="A63" s="31"/>
      <c r="C63" s="26"/>
      <c r="D63" s="26"/>
    </row>
    <row r="64" spans="1:4">
      <c r="A64" s="49" t="s">
        <v>195</v>
      </c>
      <c r="B64" s="47"/>
      <c r="C64" s="656">
        <f>SUM(C65:C67)</f>
        <v>836855.95000000007</v>
      </c>
      <c r="D64" s="656">
        <f>SUM(D65:D67)</f>
        <v>205096.97999999998</v>
      </c>
    </row>
    <row r="65" spans="1:4">
      <c r="A65" s="48">
        <v>5100</v>
      </c>
      <c r="B65" s="47" t="s">
        <v>250</v>
      </c>
      <c r="C65" s="443"/>
      <c r="D65" s="443"/>
    </row>
    <row r="66" spans="1:4">
      <c r="A66" s="48">
        <v>5220</v>
      </c>
      <c r="B66" s="47" t="s">
        <v>402</v>
      </c>
      <c r="C66" s="442">
        <f>C10-C45</f>
        <v>836855.95000000007</v>
      </c>
      <c r="D66" s="442">
        <f>D10-D45</f>
        <v>205096.97999999998</v>
      </c>
    </row>
    <row r="67" spans="1:4">
      <c r="A67" s="48">
        <v>5230</v>
      </c>
      <c r="B67" s="47" t="s">
        <v>403</v>
      </c>
      <c r="C67" s="443"/>
      <c r="D67" s="443"/>
    </row>
    <row r="68" spans="1:4">
      <c r="A68" s="30"/>
      <c r="C68" s="26"/>
      <c r="D68" s="26"/>
    </row>
    <row r="69" spans="1:4">
      <c r="A69" s="2"/>
      <c r="C69" s="26"/>
      <c r="D69" s="26"/>
    </row>
    <row r="70" spans="1:4">
      <c r="A70" s="46" t="s">
        <v>196</v>
      </c>
      <c r="B70" s="47"/>
      <c r="C70" s="443"/>
      <c r="D70" s="443"/>
    </row>
    <row r="71" spans="1:4" ht="30">
      <c r="A71" s="48">
        <v>1</v>
      </c>
      <c r="B71" s="47" t="s">
        <v>181</v>
      </c>
      <c r="C71" s="443"/>
      <c r="D71" s="443"/>
    </row>
    <row r="72" spans="1:4">
      <c r="A72" s="48">
        <v>2</v>
      </c>
      <c r="B72" s="47" t="s">
        <v>182</v>
      </c>
      <c r="C72" s="443"/>
      <c r="D72" s="443"/>
    </row>
    <row r="73" spans="1:4">
      <c r="A73" s="48">
        <v>3</v>
      </c>
      <c r="B73" s="47" t="s">
        <v>183</v>
      </c>
      <c r="C73" s="443"/>
      <c r="D73" s="443"/>
    </row>
    <row r="74" spans="1:4">
      <c r="A74" s="48">
        <v>4</v>
      </c>
      <c r="B74" s="47" t="s">
        <v>353</v>
      </c>
      <c r="C74" s="443"/>
      <c r="D74" s="443"/>
    </row>
    <row r="75" spans="1:4">
      <c r="A75" s="48">
        <v>5</v>
      </c>
      <c r="B75" s="47" t="s">
        <v>184</v>
      </c>
      <c r="C75" s="443"/>
      <c r="D75" s="443"/>
    </row>
    <row r="76" spans="1:4">
      <c r="A76" s="48">
        <v>6</v>
      </c>
      <c r="B76" s="47" t="s">
        <v>185</v>
      </c>
      <c r="C76" s="443"/>
      <c r="D76" s="443"/>
    </row>
    <row r="77" spans="1:4">
      <c r="A77" s="48">
        <v>7</v>
      </c>
      <c r="B77" s="47" t="s">
        <v>186</v>
      </c>
      <c r="C77" s="443"/>
      <c r="D77" s="443"/>
    </row>
    <row r="78" spans="1:4">
      <c r="A78" s="48">
        <v>8</v>
      </c>
      <c r="B78" s="47" t="s">
        <v>187</v>
      </c>
      <c r="C78" s="443"/>
      <c r="D78" s="443"/>
    </row>
    <row r="79" spans="1:4">
      <c r="A79" s="48">
        <v>9</v>
      </c>
      <c r="B79" s="47" t="s">
        <v>188</v>
      </c>
      <c r="C79" s="8"/>
      <c r="D79" s="8"/>
    </row>
    <row r="83" spans="1:4">
      <c r="A83" s="2"/>
      <c r="B83" s="2"/>
    </row>
    <row r="84" spans="1:4">
      <c r="A84" s="57" t="s">
        <v>107</v>
      </c>
      <c r="B84" s="2"/>
    </row>
    <row r="85" spans="1:4">
      <c r="A85" s="2"/>
      <c r="B85" s="2"/>
    </row>
    <row r="86" spans="1:4">
      <c r="A86" s="2"/>
      <c r="B86" s="2"/>
      <c r="D86" s="12"/>
    </row>
    <row r="87" spans="1:4">
      <c r="A87"/>
      <c r="B87" s="57" t="s">
        <v>414</v>
      </c>
      <c r="D87" s="12"/>
    </row>
    <row r="88" spans="1:4">
      <c r="A88"/>
      <c r="B88" s="2" t="s">
        <v>415</v>
      </c>
      <c r="D88" s="12"/>
    </row>
    <row r="89" spans="1:4" customFormat="1" ht="12.75">
      <c r="B89" s="55" t="s">
        <v>139</v>
      </c>
    </row>
    <row r="90" spans="1:4" customFormat="1" ht="12.75"/>
    <row r="91" spans="1:4" customFormat="1" ht="12.75"/>
    <row r="92" spans="1:4" customFormat="1" ht="12.75"/>
    <row r="93" spans="1:4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ignoredErrors>
    <ignoredError sqref="C66:D66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K27"/>
  <sheetViews>
    <sheetView showGridLines="0" view="pageBreakPreview" zoomScale="110" zoomScaleNormal="100" zoomScaleSheetLayoutView="110" workbookViewId="0">
      <selection activeCell="O17" sqref="O17"/>
    </sheetView>
  </sheetViews>
  <sheetFormatPr defaultRowHeight="15"/>
  <cols>
    <col min="1" max="1" width="4.85546875" style="2" customWidth="1"/>
    <col min="2" max="2" width="21.5703125" style="2" customWidth="1"/>
    <col min="3" max="3" width="32.71093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2" t="s">
        <v>420</v>
      </c>
      <c r="B1" s="64"/>
      <c r="C1" s="64"/>
      <c r="D1" s="64"/>
      <c r="E1" s="64"/>
      <c r="F1" s="64"/>
      <c r="G1" s="64"/>
      <c r="H1" s="64"/>
      <c r="I1" s="678" t="s">
        <v>109</v>
      </c>
      <c r="J1" s="678"/>
      <c r="K1" s="90"/>
    </row>
    <row r="2" spans="1:11">
      <c r="A2" s="64" t="s">
        <v>140</v>
      </c>
      <c r="B2" s="64"/>
      <c r="C2" s="64"/>
      <c r="D2" s="64"/>
      <c r="E2" s="64"/>
      <c r="F2" s="64"/>
      <c r="G2" s="64"/>
      <c r="H2" s="64"/>
      <c r="I2" s="676" t="str">
        <f>'ფორმა N1'!K2</f>
        <v>01.01.2020-12.31.2020</v>
      </c>
      <c r="J2" s="677"/>
      <c r="K2" s="90"/>
    </row>
    <row r="3" spans="1:11">
      <c r="A3" s="64"/>
      <c r="B3" s="64"/>
      <c r="C3" s="64"/>
      <c r="D3" s="64"/>
      <c r="E3" s="64"/>
      <c r="F3" s="64"/>
      <c r="G3" s="64"/>
      <c r="H3" s="64"/>
      <c r="I3" s="63"/>
      <c r="J3" s="63"/>
      <c r="K3" s="90"/>
    </row>
    <row r="4" spans="1:11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105"/>
      <c r="G4" s="64"/>
      <c r="H4" s="64"/>
      <c r="I4" s="64"/>
      <c r="J4" s="64"/>
      <c r="K4" s="90"/>
    </row>
    <row r="5" spans="1:11">
      <c r="A5" s="181" t="str">
        <f>'ფორმა N1'!A5</f>
        <v>მპგ "ევროპული საქართველო-მოძრაობა თავისუფლებისთვის"</v>
      </c>
      <c r="B5" s="279"/>
      <c r="C5" s="279"/>
      <c r="D5" s="279"/>
      <c r="E5" s="279"/>
      <c r="F5" s="280"/>
      <c r="G5" s="279"/>
      <c r="H5" s="279"/>
      <c r="I5" s="279"/>
      <c r="J5" s="279"/>
      <c r="K5" s="90"/>
    </row>
    <row r="6" spans="1:11">
      <c r="A6" s="65"/>
      <c r="B6" s="65"/>
      <c r="C6" s="64"/>
      <c r="D6" s="64"/>
      <c r="E6" s="64"/>
      <c r="F6" s="105"/>
      <c r="G6" s="64"/>
      <c r="H6" s="64"/>
      <c r="I6" s="64"/>
      <c r="J6" s="64"/>
      <c r="K6" s="90"/>
    </row>
    <row r="7" spans="1:11">
      <c r="A7" s="106"/>
      <c r="B7" s="103"/>
      <c r="C7" s="103"/>
      <c r="D7" s="103"/>
      <c r="E7" s="103"/>
      <c r="F7" s="103"/>
      <c r="G7" s="103"/>
      <c r="H7" s="103"/>
      <c r="I7" s="103"/>
      <c r="J7" s="103"/>
      <c r="K7" s="90"/>
    </row>
    <row r="8" spans="1:11" s="26" customFormat="1" ht="45">
      <c r="A8" s="108" t="s">
        <v>64</v>
      </c>
      <c r="B8" s="108" t="s">
        <v>111</v>
      </c>
      <c r="C8" s="109" t="s">
        <v>113</v>
      </c>
      <c r="D8" s="109" t="s">
        <v>270</v>
      </c>
      <c r="E8" s="109" t="s">
        <v>112</v>
      </c>
      <c r="F8" s="107" t="s">
        <v>251</v>
      </c>
      <c r="G8" s="107" t="s">
        <v>289</v>
      </c>
      <c r="H8" s="107" t="s">
        <v>290</v>
      </c>
      <c r="I8" s="107" t="s">
        <v>252</v>
      </c>
      <c r="J8" s="110" t="s">
        <v>114</v>
      </c>
      <c r="K8" s="90"/>
    </row>
    <row r="9" spans="1:11" s="26" customFormat="1">
      <c r="A9" s="130">
        <v>1</v>
      </c>
      <c r="B9" s="130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90"/>
    </row>
    <row r="10" spans="1:11" s="578" customFormat="1" ht="18" customHeight="1">
      <c r="A10" s="433">
        <v>1</v>
      </c>
      <c r="B10" s="579" t="s">
        <v>922</v>
      </c>
      <c r="C10" s="518" t="s">
        <v>923</v>
      </c>
      <c r="D10" s="575" t="s">
        <v>221</v>
      </c>
      <c r="E10" s="576">
        <v>42601</v>
      </c>
      <c r="F10" s="435">
        <v>15487.54</v>
      </c>
      <c r="G10" s="436">
        <v>5654293.3399999999</v>
      </c>
      <c r="H10" s="436">
        <v>5592192.7999999998</v>
      </c>
      <c r="I10" s="574" t="s">
        <v>6287</v>
      </c>
      <c r="J10" s="436"/>
      <c r="K10" s="577"/>
    </row>
    <row r="11" spans="1:11" s="578" customFormat="1" ht="18" customHeight="1">
      <c r="A11" s="433">
        <v>2</v>
      </c>
      <c r="B11" s="579" t="s">
        <v>922</v>
      </c>
      <c r="C11" s="580" t="s">
        <v>924</v>
      </c>
      <c r="D11" s="438" t="s">
        <v>925</v>
      </c>
      <c r="E11" s="576">
        <v>43781</v>
      </c>
      <c r="F11" s="435">
        <v>0</v>
      </c>
      <c r="G11" s="436">
        <v>24771</v>
      </c>
      <c r="H11" s="436">
        <v>24771</v>
      </c>
      <c r="I11" s="435">
        <v>0</v>
      </c>
      <c r="J11" s="436" t="s">
        <v>5893</v>
      </c>
      <c r="K11" s="577"/>
    </row>
    <row r="12" spans="1:11" s="578" customFormat="1" ht="18" customHeight="1">
      <c r="A12" s="433">
        <v>3</v>
      </c>
      <c r="B12" s="579" t="s">
        <v>922</v>
      </c>
      <c r="C12" s="581" t="s">
        <v>926</v>
      </c>
      <c r="D12" s="437" t="s">
        <v>221</v>
      </c>
      <c r="E12" s="437" t="s">
        <v>927</v>
      </c>
      <c r="F12" s="437">
        <v>600000</v>
      </c>
      <c r="G12" s="438">
        <v>60000</v>
      </c>
      <c r="H12" s="438">
        <v>660000</v>
      </c>
      <c r="I12" s="435">
        <v>0</v>
      </c>
      <c r="J12" s="438"/>
      <c r="K12" s="577"/>
    </row>
    <row r="13" spans="1:11">
      <c r="A13" s="89"/>
      <c r="B13" s="89"/>
      <c r="C13" s="89"/>
      <c r="D13" s="89"/>
      <c r="E13" s="89"/>
      <c r="F13" s="89"/>
      <c r="G13" s="89"/>
      <c r="H13" s="89"/>
      <c r="I13" s="89"/>
      <c r="J13" s="89"/>
    </row>
    <row r="14" spans="1:11" ht="15.75">
      <c r="A14" s="89"/>
      <c r="B14" s="89"/>
      <c r="C14" s="89"/>
      <c r="D14" s="89"/>
      <c r="E14" s="89"/>
      <c r="F14" s="89"/>
      <c r="G14" s="89"/>
      <c r="H14" s="89"/>
      <c r="I14" s="659"/>
      <c r="J14" s="89"/>
    </row>
    <row r="15" spans="1:11">
      <c r="A15" s="89"/>
      <c r="B15" s="89"/>
      <c r="C15" s="89"/>
      <c r="D15" s="89"/>
      <c r="E15" s="89"/>
      <c r="F15" s="89"/>
      <c r="G15" s="89"/>
      <c r="H15" s="89"/>
      <c r="I15" s="89"/>
      <c r="J15" s="89"/>
    </row>
    <row r="16" spans="1:11">
      <c r="A16" s="89"/>
      <c r="B16" s="89"/>
      <c r="C16" s="89"/>
      <c r="D16" s="89"/>
      <c r="E16" s="89"/>
      <c r="F16" s="89"/>
      <c r="G16" s="89"/>
      <c r="H16" s="89"/>
      <c r="I16" s="89"/>
      <c r="J16" s="89"/>
    </row>
    <row r="17" spans="1:10">
      <c r="A17" s="89"/>
      <c r="B17" s="190" t="s">
        <v>107</v>
      </c>
      <c r="C17" s="89"/>
      <c r="D17" s="89"/>
      <c r="E17" s="89"/>
      <c r="F17" s="191"/>
      <c r="G17" s="89"/>
      <c r="H17" s="89"/>
      <c r="I17" s="89"/>
      <c r="J17" s="89"/>
    </row>
    <row r="18" spans="1:10">
      <c r="A18" s="89"/>
      <c r="B18" s="89"/>
      <c r="C18" s="89"/>
      <c r="D18" s="89"/>
      <c r="E18" s="89"/>
      <c r="F18" s="86"/>
      <c r="G18" s="86"/>
      <c r="H18" s="86"/>
      <c r="I18" s="86"/>
      <c r="J18" s="86"/>
    </row>
    <row r="19" spans="1:10">
      <c r="A19" s="89"/>
      <c r="B19" s="89"/>
      <c r="C19" s="217"/>
      <c r="D19" s="89"/>
      <c r="E19" s="89"/>
      <c r="F19" s="217"/>
      <c r="G19" s="218"/>
      <c r="H19" s="218"/>
      <c r="I19" s="86"/>
      <c r="J19" s="86"/>
    </row>
    <row r="20" spans="1:10">
      <c r="A20" s="86"/>
      <c r="B20" s="89"/>
      <c r="C20" s="192" t="s">
        <v>263</v>
      </c>
      <c r="D20" s="192"/>
      <c r="E20" s="89"/>
      <c r="F20" s="89" t="s">
        <v>268</v>
      </c>
      <c r="G20" s="86"/>
      <c r="H20" s="86"/>
      <c r="I20" s="86"/>
      <c r="J20" s="86"/>
    </row>
    <row r="21" spans="1:10">
      <c r="A21" s="86"/>
      <c r="B21" s="89"/>
      <c r="C21" s="193" t="s">
        <v>139</v>
      </c>
      <c r="D21" s="89"/>
      <c r="E21" s="89"/>
      <c r="F21" s="89" t="s">
        <v>264</v>
      </c>
      <c r="G21" s="86"/>
      <c r="H21" s="86"/>
      <c r="I21" s="86"/>
      <c r="J21" s="86"/>
    </row>
    <row r="22" spans="1:10" customFormat="1">
      <c r="A22" s="86"/>
      <c r="B22" s="89"/>
      <c r="C22" s="89"/>
      <c r="D22" s="193"/>
      <c r="E22" s="86"/>
      <c r="F22" s="86"/>
      <c r="G22" s="86"/>
      <c r="H22" s="86"/>
      <c r="I22" s="86"/>
      <c r="J22" s="86"/>
    </row>
    <row r="23" spans="1:10" customFormat="1" ht="12.75">
      <c r="A23" s="86"/>
      <c r="B23" s="86"/>
      <c r="C23" s="86"/>
      <c r="D23" s="86"/>
      <c r="E23" s="86"/>
      <c r="F23" s="86"/>
      <c r="G23" s="86"/>
      <c r="H23" s="86"/>
      <c r="I23" s="86"/>
      <c r="J23" s="86"/>
    </row>
    <row r="24" spans="1:10" customFormat="1" ht="12.75"/>
    <row r="25" spans="1:10" customFormat="1" ht="12.75"/>
    <row r="26" spans="1:10" customFormat="1" ht="12.75"/>
    <row r="27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scale="9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view="pageBreakPreview" zoomScale="80" zoomScaleNormal="100" zoomScaleSheetLayoutView="80" workbookViewId="0">
      <selection activeCell="O7" sqref="O7"/>
    </sheetView>
  </sheetViews>
  <sheetFormatPr defaultRowHeight="15"/>
  <cols>
    <col min="1" max="1" width="12" style="157" customWidth="1"/>
    <col min="2" max="2" width="13.28515625" style="157" customWidth="1"/>
    <col min="3" max="3" width="21.42578125" style="157" customWidth="1"/>
    <col min="4" max="4" width="17.85546875" style="157" customWidth="1"/>
    <col min="5" max="5" width="12.7109375" style="157" customWidth="1"/>
    <col min="6" max="6" width="36.85546875" style="157" customWidth="1"/>
    <col min="7" max="7" width="22.28515625" style="157" customWidth="1"/>
    <col min="8" max="16384" width="9.140625" style="157"/>
  </cols>
  <sheetData>
    <row r="1" spans="1:7">
      <c r="A1" s="62" t="s">
        <v>356</v>
      </c>
      <c r="B1" s="64"/>
      <c r="C1" s="64"/>
      <c r="D1" s="64"/>
      <c r="E1" s="64"/>
      <c r="F1" s="64"/>
      <c r="G1" s="136" t="s">
        <v>109</v>
      </c>
    </row>
    <row r="2" spans="1:7">
      <c r="A2" s="64" t="s">
        <v>140</v>
      </c>
      <c r="B2" s="64"/>
      <c r="C2" s="64"/>
      <c r="D2" s="64"/>
      <c r="E2" s="64"/>
      <c r="F2" s="64"/>
      <c r="G2" s="138" t="str">
        <f>'ფორმა N1'!K2</f>
        <v>01.01.2020-12.31.2020</v>
      </c>
    </row>
    <row r="3" spans="1:7">
      <c r="A3" s="64"/>
      <c r="B3" s="64"/>
      <c r="C3" s="64"/>
      <c r="D3" s="64"/>
      <c r="E3" s="64"/>
      <c r="F3" s="64"/>
      <c r="G3" s="87"/>
    </row>
    <row r="4" spans="1:7">
      <c r="A4" s="65" t="str">
        <f>'[2]ფორმა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</row>
    <row r="5" spans="1:7">
      <c r="A5" s="181" t="str">
        <f>'ფორმა N1'!A5</f>
        <v>მპგ "ევროპული საქართველო-მოძრაობა თავისუფლებისთვის"</v>
      </c>
      <c r="B5" s="181"/>
      <c r="C5" s="181"/>
      <c r="D5" s="181"/>
      <c r="E5" s="181"/>
      <c r="F5" s="181"/>
      <c r="G5" s="181"/>
    </row>
    <row r="6" spans="1:7">
      <c r="A6" s="65"/>
      <c r="B6" s="64"/>
      <c r="C6" s="64"/>
      <c r="D6" s="64"/>
      <c r="E6" s="64"/>
      <c r="F6" s="64"/>
      <c r="G6" s="64"/>
    </row>
    <row r="7" spans="1:7">
      <c r="A7" s="64"/>
      <c r="B7" s="64"/>
      <c r="C7" s="64"/>
      <c r="D7" s="64"/>
      <c r="E7" s="64"/>
      <c r="F7" s="64"/>
      <c r="G7" s="64"/>
    </row>
    <row r="8" spans="1:7" ht="45.75" customHeight="1">
      <c r="A8" s="139" t="s">
        <v>307</v>
      </c>
      <c r="B8" s="139" t="s">
        <v>141</v>
      </c>
      <c r="C8" s="140" t="s">
        <v>354</v>
      </c>
      <c r="D8" s="140" t="s">
        <v>355</v>
      </c>
      <c r="E8" s="140" t="s">
        <v>270</v>
      </c>
      <c r="F8" s="139" t="s">
        <v>312</v>
      </c>
      <c r="G8" s="140" t="s">
        <v>308</v>
      </c>
    </row>
    <row r="9" spans="1:7">
      <c r="A9" s="141" t="s">
        <v>309</v>
      </c>
      <c r="B9" s="142"/>
      <c r="C9" s="143"/>
      <c r="D9" s="144"/>
      <c r="E9" s="144"/>
      <c r="F9" s="144"/>
      <c r="G9" s="145"/>
    </row>
    <row r="10" spans="1:7" ht="41.25" customHeight="1">
      <c r="A10" s="142">
        <v>1</v>
      </c>
      <c r="B10" s="128">
        <v>44160</v>
      </c>
      <c r="C10" s="538">
        <v>1640</v>
      </c>
      <c r="D10" s="539"/>
      <c r="E10" s="539" t="s">
        <v>221</v>
      </c>
      <c r="F10" s="539" t="s">
        <v>6115</v>
      </c>
      <c r="G10" s="540">
        <f>IF(ISBLANK(B10),"",G9+C10-D10)</f>
        <v>1640</v>
      </c>
    </row>
    <row r="11" spans="1:7" ht="30">
      <c r="A11" s="142">
        <v>2</v>
      </c>
      <c r="B11" s="128">
        <v>44162</v>
      </c>
      <c r="C11" s="541"/>
      <c r="D11" s="542">
        <v>1640</v>
      </c>
      <c r="E11" s="542" t="s">
        <v>221</v>
      </c>
      <c r="F11" s="539" t="s">
        <v>6115</v>
      </c>
      <c r="G11" s="540">
        <f t="shared" ref="G11" si="0">IF(ISBLANK(B11),"",G10+C11-D11)</f>
        <v>0</v>
      </c>
    </row>
    <row r="12" spans="1:7" ht="15.75">
      <c r="A12" s="142">
        <v>3</v>
      </c>
      <c r="B12" s="128"/>
      <c r="C12" s="146"/>
      <c r="D12" s="147"/>
      <c r="E12" s="147"/>
      <c r="F12" s="147"/>
      <c r="G12" s="148" t="str">
        <f t="shared" ref="G12:G38" si="1">IF(ISBLANK(B12),"",G11+C12-D12)</f>
        <v/>
      </c>
    </row>
    <row r="13" spans="1:7" ht="15.75">
      <c r="A13" s="142">
        <v>4</v>
      </c>
      <c r="B13" s="128"/>
      <c r="C13" s="146"/>
      <c r="D13" s="147"/>
      <c r="E13" s="147"/>
      <c r="F13" s="147"/>
      <c r="G13" s="148" t="str">
        <f t="shared" si="1"/>
        <v/>
      </c>
    </row>
    <row r="14" spans="1:7" ht="15.75">
      <c r="A14" s="142">
        <v>5</v>
      </c>
      <c r="B14" s="128"/>
      <c r="C14" s="146"/>
      <c r="D14" s="147"/>
      <c r="E14" s="147"/>
      <c r="F14" s="147"/>
      <c r="G14" s="148" t="str">
        <f t="shared" si="1"/>
        <v/>
      </c>
    </row>
    <row r="15" spans="1:7" ht="15.75">
      <c r="A15" s="142">
        <v>6</v>
      </c>
      <c r="B15" s="128"/>
      <c r="C15" s="146"/>
      <c r="D15" s="147"/>
      <c r="E15" s="147"/>
      <c r="F15" s="147"/>
      <c r="G15" s="148" t="str">
        <f t="shared" si="1"/>
        <v/>
      </c>
    </row>
    <row r="16" spans="1:7" ht="15.75">
      <c r="A16" s="142">
        <v>7</v>
      </c>
      <c r="B16" s="128"/>
      <c r="C16" s="146"/>
      <c r="D16" s="147"/>
      <c r="E16" s="147"/>
      <c r="F16" s="147"/>
      <c r="G16" s="148" t="str">
        <f t="shared" si="1"/>
        <v/>
      </c>
    </row>
    <row r="17" spans="1:7" ht="15.75">
      <c r="A17" s="142">
        <v>8</v>
      </c>
      <c r="B17" s="128"/>
      <c r="C17" s="146"/>
      <c r="D17" s="147"/>
      <c r="E17" s="147"/>
      <c r="F17" s="147"/>
      <c r="G17" s="148" t="str">
        <f t="shared" si="1"/>
        <v/>
      </c>
    </row>
    <row r="18" spans="1:7" ht="15.75">
      <c r="A18" s="142">
        <v>9</v>
      </c>
      <c r="B18" s="128"/>
      <c r="C18" s="146"/>
      <c r="D18" s="147"/>
      <c r="E18" s="147"/>
      <c r="F18" s="147"/>
      <c r="G18" s="148" t="str">
        <f t="shared" si="1"/>
        <v/>
      </c>
    </row>
    <row r="19" spans="1:7" ht="15.75">
      <c r="A19" s="142">
        <v>10</v>
      </c>
      <c r="B19" s="128"/>
      <c r="C19" s="146"/>
      <c r="D19" s="147"/>
      <c r="E19" s="147"/>
      <c r="F19" s="147"/>
      <c r="G19" s="148" t="str">
        <f t="shared" si="1"/>
        <v/>
      </c>
    </row>
    <row r="20" spans="1:7" ht="15.75">
      <c r="A20" s="142">
        <v>11</v>
      </c>
      <c r="B20" s="128"/>
      <c r="C20" s="146"/>
      <c r="D20" s="147"/>
      <c r="E20" s="147"/>
      <c r="F20" s="147"/>
      <c r="G20" s="148" t="str">
        <f t="shared" si="1"/>
        <v/>
      </c>
    </row>
    <row r="21" spans="1:7" ht="15.75">
      <c r="A21" s="142">
        <v>12</v>
      </c>
      <c r="B21" s="128"/>
      <c r="C21" s="146"/>
      <c r="D21" s="147"/>
      <c r="E21" s="147"/>
      <c r="F21" s="147"/>
      <c r="G21" s="148" t="str">
        <f t="shared" si="1"/>
        <v/>
      </c>
    </row>
    <row r="22" spans="1:7" ht="15.75">
      <c r="A22" s="142">
        <v>13</v>
      </c>
      <c r="B22" s="128"/>
      <c r="C22" s="146"/>
      <c r="D22" s="147"/>
      <c r="E22" s="147"/>
      <c r="F22" s="147"/>
      <c r="G22" s="148" t="str">
        <f t="shared" si="1"/>
        <v/>
      </c>
    </row>
    <row r="23" spans="1:7" ht="15.75">
      <c r="A23" s="142">
        <v>14</v>
      </c>
      <c r="B23" s="128"/>
      <c r="C23" s="146"/>
      <c r="D23" s="147"/>
      <c r="E23" s="147"/>
      <c r="F23" s="147"/>
      <c r="G23" s="148" t="str">
        <f t="shared" si="1"/>
        <v/>
      </c>
    </row>
    <row r="24" spans="1:7" ht="15.75">
      <c r="A24" s="142">
        <v>15</v>
      </c>
      <c r="B24" s="128"/>
      <c r="C24" s="146"/>
      <c r="D24" s="147"/>
      <c r="E24" s="147"/>
      <c r="F24" s="147"/>
      <c r="G24" s="148" t="str">
        <f t="shared" si="1"/>
        <v/>
      </c>
    </row>
    <row r="25" spans="1:7" ht="15.75">
      <c r="A25" s="142">
        <v>16</v>
      </c>
      <c r="B25" s="128"/>
      <c r="C25" s="146"/>
      <c r="D25" s="147"/>
      <c r="E25" s="147"/>
      <c r="F25" s="147"/>
      <c r="G25" s="148" t="str">
        <f t="shared" si="1"/>
        <v/>
      </c>
    </row>
    <row r="26" spans="1:7" ht="15.75">
      <c r="A26" s="142">
        <v>17</v>
      </c>
      <c r="B26" s="128"/>
      <c r="C26" s="146"/>
      <c r="D26" s="147"/>
      <c r="E26" s="147"/>
      <c r="F26" s="147"/>
      <c r="G26" s="148" t="str">
        <f t="shared" si="1"/>
        <v/>
      </c>
    </row>
    <row r="27" spans="1:7" ht="15.75">
      <c r="A27" s="142">
        <v>18</v>
      </c>
      <c r="B27" s="128"/>
      <c r="C27" s="146"/>
      <c r="D27" s="147"/>
      <c r="E27" s="147"/>
      <c r="F27" s="147"/>
      <c r="G27" s="148" t="str">
        <f t="shared" si="1"/>
        <v/>
      </c>
    </row>
    <row r="28" spans="1:7" ht="15.75">
      <c r="A28" s="142">
        <v>19</v>
      </c>
      <c r="B28" s="128"/>
      <c r="C28" s="146"/>
      <c r="D28" s="147"/>
      <c r="E28" s="147"/>
      <c r="F28" s="147"/>
      <c r="G28" s="148" t="str">
        <f t="shared" si="1"/>
        <v/>
      </c>
    </row>
    <row r="29" spans="1:7" ht="15.75">
      <c r="A29" s="142">
        <v>20</v>
      </c>
      <c r="B29" s="128"/>
      <c r="C29" s="146"/>
      <c r="D29" s="147"/>
      <c r="E29" s="147"/>
      <c r="F29" s="147"/>
      <c r="G29" s="148" t="str">
        <f t="shared" si="1"/>
        <v/>
      </c>
    </row>
    <row r="30" spans="1:7" ht="15.75">
      <c r="A30" s="142">
        <v>21</v>
      </c>
      <c r="B30" s="128"/>
      <c r="C30" s="149"/>
      <c r="D30" s="150"/>
      <c r="E30" s="150"/>
      <c r="F30" s="150"/>
      <c r="G30" s="148" t="str">
        <f t="shared" si="1"/>
        <v/>
      </c>
    </row>
    <row r="31" spans="1:7" ht="15.75">
      <c r="A31" s="142">
        <v>22</v>
      </c>
      <c r="B31" s="128"/>
      <c r="C31" s="149"/>
      <c r="D31" s="150"/>
      <c r="E31" s="150"/>
      <c r="F31" s="150"/>
      <c r="G31" s="148" t="str">
        <f t="shared" si="1"/>
        <v/>
      </c>
    </row>
    <row r="32" spans="1:7" ht="15.75">
      <c r="A32" s="142">
        <v>23</v>
      </c>
      <c r="B32" s="128"/>
      <c r="C32" s="149"/>
      <c r="D32" s="150"/>
      <c r="E32" s="150"/>
      <c r="F32" s="150"/>
      <c r="G32" s="148" t="str">
        <f t="shared" si="1"/>
        <v/>
      </c>
    </row>
    <row r="33" spans="1:9" ht="15.75">
      <c r="A33" s="142">
        <v>24</v>
      </c>
      <c r="B33" s="128"/>
      <c r="C33" s="149"/>
      <c r="D33" s="150"/>
      <c r="E33" s="150"/>
      <c r="F33" s="150"/>
      <c r="G33" s="148" t="str">
        <f t="shared" si="1"/>
        <v/>
      </c>
    </row>
    <row r="34" spans="1:9" ht="15.75">
      <c r="A34" s="142">
        <v>25</v>
      </c>
      <c r="B34" s="128"/>
      <c r="C34" s="149"/>
      <c r="D34" s="150"/>
      <c r="E34" s="150"/>
      <c r="F34" s="150"/>
      <c r="G34" s="148" t="str">
        <f t="shared" si="1"/>
        <v/>
      </c>
    </row>
    <row r="35" spans="1:9" ht="15.75">
      <c r="A35" s="142">
        <v>26</v>
      </c>
      <c r="B35" s="128"/>
      <c r="C35" s="149"/>
      <c r="D35" s="150"/>
      <c r="E35" s="150"/>
      <c r="F35" s="150"/>
      <c r="G35" s="148" t="str">
        <f t="shared" si="1"/>
        <v/>
      </c>
    </row>
    <row r="36" spans="1:9" ht="15.75">
      <c r="A36" s="142">
        <v>27</v>
      </c>
      <c r="B36" s="128"/>
      <c r="C36" s="149"/>
      <c r="D36" s="150"/>
      <c r="E36" s="150"/>
      <c r="F36" s="150"/>
      <c r="G36" s="148" t="str">
        <f t="shared" si="1"/>
        <v/>
      </c>
    </row>
    <row r="37" spans="1:9" ht="15.75">
      <c r="A37" s="142">
        <v>28</v>
      </c>
      <c r="B37" s="128"/>
      <c r="C37" s="149"/>
      <c r="D37" s="150"/>
      <c r="E37" s="150"/>
      <c r="F37" s="150"/>
      <c r="G37" s="148" t="str">
        <f t="shared" si="1"/>
        <v/>
      </c>
    </row>
    <row r="38" spans="1:9" ht="15.75">
      <c r="A38" s="142">
        <v>29</v>
      </c>
      <c r="B38" s="128"/>
      <c r="C38" s="149"/>
      <c r="D38" s="150"/>
      <c r="E38" s="150"/>
      <c r="F38" s="150"/>
      <c r="G38" s="148" t="str">
        <f t="shared" si="1"/>
        <v/>
      </c>
    </row>
    <row r="39" spans="1:9" ht="15.75">
      <c r="A39" s="142" t="s">
        <v>273</v>
      </c>
      <c r="B39" s="128"/>
      <c r="C39" s="149"/>
      <c r="D39" s="150"/>
      <c r="E39" s="150"/>
      <c r="F39" s="150"/>
      <c r="G39" s="148" t="str">
        <f>IF(ISBLANK(B39),"",#REF!+C39-D39)</f>
        <v/>
      </c>
    </row>
    <row r="40" spans="1:9">
      <c r="A40" s="151" t="s">
        <v>310</v>
      </c>
      <c r="B40" s="152"/>
      <c r="C40" s="153"/>
      <c r="D40" s="154"/>
      <c r="E40" s="154"/>
      <c r="F40" s="155"/>
      <c r="G40" s="156" t="str">
        <f>G39</f>
        <v/>
      </c>
    </row>
    <row r="44" spans="1:9">
      <c r="B44" s="159" t="s">
        <v>107</v>
      </c>
      <c r="F44" s="160"/>
    </row>
    <row r="45" spans="1:9">
      <c r="F45" s="158"/>
      <c r="G45" s="158"/>
      <c r="H45" s="158"/>
      <c r="I45" s="158"/>
    </row>
    <row r="46" spans="1:9">
      <c r="C46" s="161"/>
      <c r="F46" s="161"/>
      <c r="G46" s="162"/>
      <c r="H46" s="158"/>
      <c r="I46" s="158"/>
    </row>
    <row r="47" spans="1:9">
      <c r="A47" s="158"/>
      <c r="C47" s="163" t="s">
        <v>263</v>
      </c>
      <c r="F47" s="164" t="s">
        <v>268</v>
      </c>
      <c r="G47" s="162"/>
      <c r="H47" s="158"/>
      <c r="I47" s="158"/>
    </row>
    <row r="48" spans="1:9">
      <c r="A48" s="158"/>
      <c r="C48" s="165" t="s">
        <v>139</v>
      </c>
      <c r="F48" s="157" t="s">
        <v>264</v>
      </c>
      <c r="G48" s="158"/>
      <c r="H48" s="158"/>
      <c r="I48" s="158"/>
    </row>
    <row r="49" spans="2:2" s="158" customFormat="1">
      <c r="B49" s="157"/>
    </row>
    <row r="50" spans="2:2" s="158" customFormat="1" ht="12.75"/>
    <row r="51" spans="2:2" s="158" customFormat="1" ht="12.75"/>
    <row r="52" spans="2:2" s="158" customFormat="1" ht="12.75"/>
    <row r="53" spans="2:2" s="158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J53"/>
  <sheetViews>
    <sheetView showGridLines="0" view="pageBreakPreview" topLeftCell="A4" zoomScale="90" zoomScaleNormal="100" zoomScaleSheetLayoutView="90" workbookViewId="0">
      <selection activeCell="K4" sqref="K1:K1048576"/>
    </sheetView>
  </sheetViews>
  <sheetFormatPr defaultRowHeight="12.75"/>
  <cols>
    <col min="1" max="1" width="69.8554687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6384" width="9.140625" style="24"/>
  </cols>
  <sheetData>
    <row r="1" spans="1:10" s="22" customFormat="1" ht="15">
      <c r="A1" s="116" t="s">
        <v>299</v>
      </c>
      <c r="B1" s="117"/>
      <c r="C1" s="117"/>
      <c r="D1" s="117"/>
      <c r="E1" s="117"/>
      <c r="F1" s="66"/>
      <c r="G1" s="66"/>
      <c r="H1" s="66"/>
      <c r="I1" s="692" t="s">
        <v>109</v>
      </c>
      <c r="J1" s="692"/>
    </row>
    <row r="2" spans="1:10" s="22" customFormat="1" ht="15">
      <c r="A2" s="90" t="s">
        <v>140</v>
      </c>
      <c r="B2" s="117"/>
      <c r="C2" s="117"/>
      <c r="D2" s="117"/>
      <c r="E2" s="117"/>
      <c r="F2" s="118"/>
      <c r="G2" s="119"/>
      <c r="H2" s="119"/>
      <c r="I2" s="676" t="str">
        <f>'ფორმა N1'!K2</f>
        <v>01.01.2020-12.31.2020</v>
      </c>
      <c r="J2" s="677"/>
    </row>
    <row r="3" spans="1:10" s="22" customFormat="1" ht="15">
      <c r="A3" s="117"/>
      <c r="B3" s="117"/>
      <c r="C3" s="117"/>
      <c r="D3" s="117"/>
      <c r="E3" s="117"/>
      <c r="F3" s="118"/>
      <c r="G3" s="119"/>
      <c r="H3" s="119"/>
      <c r="I3" s="120"/>
      <c r="J3" s="63"/>
    </row>
    <row r="4" spans="1:10" s="2" customFormat="1" ht="15">
      <c r="A4" s="64" t="str">
        <f>'ფორმა N2'!A4</f>
        <v>ანგარიშვალდებული პირის დასახელება:</v>
      </c>
      <c r="B4" s="64"/>
      <c r="C4" s="64"/>
      <c r="D4" s="64"/>
      <c r="E4" s="64"/>
      <c r="F4" s="65"/>
      <c r="G4" s="65"/>
      <c r="H4" s="65"/>
      <c r="I4" s="105"/>
      <c r="J4" s="64"/>
    </row>
    <row r="5" spans="1:10" s="2" customFormat="1" ht="15">
      <c r="A5" s="99" t="str">
        <f>'ფორმა N1'!A5</f>
        <v>მპგ "ევროპული საქართველო-მოძრაობა თავისუფლებისთვის"</v>
      </c>
      <c r="B5" s="100"/>
      <c r="C5" s="100"/>
      <c r="D5" s="100"/>
      <c r="E5" s="100"/>
      <c r="F5" s="50"/>
      <c r="G5" s="50"/>
      <c r="H5" s="50"/>
      <c r="I5" s="111"/>
      <c r="J5" s="50"/>
    </row>
    <row r="6" spans="1:10" s="22" customFormat="1" ht="13.5">
      <c r="A6" s="121"/>
      <c r="B6" s="122"/>
      <c r="C6" s="122"/>
      <c r="D6" s="117"/>
      <c r="E6" s="117"/>
      <c r="F6" s="117"/>
      <c r="G6" s="117"/>
      <c r="H6" s="117"/>
      <c r="I6" s="117"/>
      <c r="J6" s="117"/>
    </row>
    <row r="7" spans="1:10" ht="45">
      <c r="A7" s="112"/>
      <c r="B7" s="694" t="s">
        <v>220</v>
      </c>
      <c r="C7" s="694"/>
      <c r="D7" s="694" t="s">
        <v>287</v>
      </c>
      <c r="E7" s="694"/>
      <c r="F7" s="694" t="s">
        <v>288</v>
      </c>
      <c r="G7" s="694"/>
      <c r="H7" s="127" t="s">
        <v>274</v>
      </c>
      <c r="I7" s="694" t="s">
        <v>223</v>
      </c>
      <c r="J7" s="694"/>
    </row>
    <row r="8" spans="1:10" ht="15">
      <c r="A8" s="113" t="s">
        <v>115</v>
      </c>
      <c r="B8" s="114" t="s">
        <v>222</v>
      </c>
      <c r="C8" s="115" t="s">
        <v>221</v>
      </c>
      <c r="D8" s="114" t="s">
        <v>222</v>
      </c>
      <c r="E8" s="115" t="s">
        <v>221</v>
      </c>
      <c r="F8" s="114" t="s">
        <v>222</v>
      </c>
      <c r="G8" s="115" t="s">
        <v>221</v>
      </c>
      <c r="H8" s="115" t="s">
        <v>221</v>
      </c>
      <c r="I8" s="114" t="s">
        <v>222</v>
      </c>
      <c r="J8" s="115" t="s">
        <v>221</v>
      </c>
    </row>
    <row r="9" spans="1:10" ht="15">
      <c r="A9" s="637" t="s">
        <v>116</v>
      </c>
      <c r="B9" s="634">
        <f>SUM(B10,B14,B17)</f>
        <v>0</v>
      </c>
      <c r="C9" s="634">
        <f>SUM(C10,C14,C17)</f>
        <v>200309.46000000002</v>
      </c>
      <c r="D9" s="634">
        <f t="shared" ref="D9:J9" si="0">SUM(D10,D14,D17)</f>
        <v>0</v>
      </c>
      <c r="E9" s="634">
        <f>SUM(E10,E14,E17)</f>
        <v>0</v>
      </c>
      <c r="F9" s="634">
        <f t="shared" si="0"/>
        <v>0</v>
      </c>
      <c r="G9" s="634">
        <f>SUM(G10,G14,G17)</f>
        <v>0</v>
      </c>
      <c r="H9" s="634">
        <f>SUM(H10,H14,H17)</f>
        <v>0</v>
      </c>
      <c r="I9" s="634">
        <f>SUM(I10,I14,I17)</f>
        <v>0</v>
      </c>
      <c r="J9" s="634">
        <f t="shared" si="0"/>
        <v>148407.84999999998</v>
      </c>
    </row>
    <row r="10" spans="1:10" ht="16.5" customHeight="1">
      <c r="A10" s="638" t="s">
        <v>117</v>
      </c>
      <c r="B10" s="638">
        <f>SUM(B11:B13)</f>
        <v>0</v>
      </c>
      <c r="C10" s="638">
        <f>SUM(C11:C13)</f>
        <v>0</v>
      </c>
      <c r="D10" s="638">
        <f t="shared" ref="D10:J10" si="1">SUM(D11:D13)</f>
        <v>0</v>
      </c>
      <c r="E10" s="638">
        <f>SUM(E11:E13)</f>
        <v>0</v>
      </c>
      <c r="F10" s="638">
        <f t="shared" si="1"/>
        <v>0</v>
      </c>
      <c r="G10" s="638">
        <f>SUM(G11:G13)</f>
        <v>0</v>
      </c>
      <c r="H10" s="638">
        <f>SUM(H11:H13)</f>
        <v>0</v>
      </c>
      <c r="I10" s="638">
        <f>SUM(I11:I13)</f>
        <v>0</v>
      </c>
      <c r="J10" s="638">
        <f t="shared" si="1"/>
        <v>0</v>
      </c>
    </row>
    <row r="11" spans="1:10" ht="16.5" customHeight="1">
      <c r="A11" s="638" t="s">
        <v>118</v>
      </c>
      <c r="B11" s="439"/>
      <c r="C11" s="439"/>
      <c r="D11" s="439"/>
      <c r="E11" s="439"/>
      <c r="F11" s="439"/>
      <c r="G11" s="439"/>
      <c r="H11" s="439"/>
      <c r="I11" s="439"/>
      <c r="J11" s="439"/>
    </row>
    <row r="12" spans="1:10" ht="16.5" customHeight="1">
      <c r="A12" s="638" t="s">
        <v>119</v>
      </c>
      <c r="B12" s="439"/>
      <c r="C12" s="439"/>
      <c r="D12" s="439"/>
      <c r="E12" s="439"/>
      <c r="F12" s="439"/>
      <c r="G12" s="439"/>
      <c r="H12" s="439"/>
      <c r="I12" s="439"/>
      <c r="J12" s="439"/>
    </row>
    <row r="13" spans="1:10" ht="16.5" customHeight="1">
      <c r="A13" s="638" t="s">
        <v>120</v>
      </c>
      <c r="B13" s="439"/>
      <c r="C13" s="439"/>
      <c r="D13" s="439"/>
      <c r="E13" s="439"/>
      <c r="F13" s="439"/>
      <c r="G13" s="439"/>
      <c r="H13" s="439"/>
      <c r="I13" s="439"/>
      <c r="J13" s="439"/>
    </row>
    <row r="14" spans="1:10" ht="16.5" customHeight="1">
      <c r="A14" s="638" t="s">
        <v>121</v>
      </c>
      <c r="B14" s="638">
        <f>SUM(B15:B16)</f>
        <v>0</v>
      </c>
      <c r="C14" s="638">
        <f>SUM(C15:C16)</f>
        <v>52672.11</v>
      </c>
      <c r="D14" s="638">
        <f t="shared" ref="D14:J14" si="2">SUM(D15:D16)</f>
        <v>0</v>
      </c>
      <c r="E14" s="638">
        <f>SUM(E15:E16)</f>
        <v>0</v>
      </c>
      <c r="F14" s="638">
        <f t="shared" si="2"/>
        <v>0</v>
      </c>
      <c r="G14" s="638">
        <f>SUM(G15:G16)</f>
        <v>0</v>
      </c>
      <c r="H14" s="638">
        <f>SUM(H15:H16)</f>
        <v>0</v>
      </c>
      <c r="I14" s="638">
        <f>SUM(I15:I16)</f>
        <v>0</v>
      </c>
      <c r="J14" s="638">
        <f t="shared" si="2"/>
        <v>40316.53</v>
      </c>
    </row>
    <row r="15" spans="1:10" s="585" customFormat="1" ht="16.5" customHeight="1">
      <c r="A15" s="638" t="s">
        <v>122</v>
      </c>
      <c r="B15" s="439"/>
      <c r="C15" s="439">
        <v>7656.25</v>
      </c>
      <c r="D15" s="439"/>
      <c r="E15" s="439"/>
      <c r="F15" s="439"/>
      <c r="G15" s="439"/>
      <c r="H15" s="439"/>
      <c r="I15" s="439"/>
      <c r="J15" s="439">
        <v>6125</v>
      </c>
    </row>
    <row r="16" spans="1:10" s="585" customFormat="1" ht="16.5" customHeight="1">
      <c r="A16" s="638" t="s">
        <v>123</v>
      </c>
      <c r="B16" s="439"/>
      <c r="C16" s="439">
        <v>45015.86</v>
      </c>
      <c r="D16" s="439"/>
      <c r="E16" s="439"/>
      <c r="F16" s="439"/>
      <c r="G16" s="439"/>
      <c r="H16" s="439"/>
      <c r="I16" s="439"/>
      <c r="J16" s="439">
        <f>29151.53+5040</f>
        <v>34191.53</v>
      </c>
    </row>
    <row r="17" spans="1:10" ht="16.5" customHeight="1">
      <c r="A17" s="638" t="s">
        <v>124</v>
      </c>
      <c r="B17" s="638">
        <f>SUM(B18:B19,B22,B23)</f>
        <v>0</v>
      </c>
      <c r="C17" s="638">
        <f>SUM(C18:C19,C22,C23)</f>
        <v>147637.35</v>
      </c>
      <c r="D17" s="638">
        <f t="shared" ref="D17:J17" si="3">SUM(D18:D19,D22,D23)</f>
        <v>0</v>
      </c>
      <c r="E17" s="638">
        <f>SUM(E18:E19,E22,E23)</f>
        <v>0</v>
      </c>
      <c r="F17" s="638">
        <f t="shared" si="3"/>
        <v>0</v>
      </c>
      <c r="G17" s="638">
        <f>SUM(G18:G19,G22,G23)</f>
        <v>0</v>
      </c>
      <c r="H17" s="638">
        <f>SUM(H18:H19,H22,H23)</f>
        <v>0</v>
      </c>
      <c r="I17" s="638">
        <f>SUM(I18:I19,I22,I23)</f>
        <v>0</v>
      </c>
      <c r="J17" s="638">
        <f t="shared" si="3"/>
        <v>108091.31999999999</v>
      </c>
    </row>
    <row r="18" spans="1:10" ht="16.5" customHeight="1">
      <c r="A18" s="638" t="s">
        <v>125</v>
      </c>
      <c r="B18" s="439"/>
      <c r="C18" s="439"/>
      <c r="D18" s="439"/>
      <c r="E18" s="439"/>
      <c r="F18" s="439"/>
      <c r="G18" s="439"/>
      <c r="H18" s="439"/>
      <c r="I18" s="439"/>
      <c r="J18" s="439"/>
    </row>
    <row r="19" spans="1:10" ht="16.5" customHeight="1">
      <c r="A19" s="638" t="s">
        <v>126</v>
      </c>
      <c r="B19" s="638">
        <f>SUM(B20:B21)</f>
        <v>0</v>
      </c>
      <c r="C19" s="638">
        <f>SUM(C20:C21)</f>
        <v>595.6</v>
      </c>
      <c r="D19" s="638">
        <f t="shared" ref="D19:J19" si="4">SUM(D20:D21)</f>
        <v>0</v>
      </c>
      <c r="E19" s="638">
        <f>SUM(E20:E21)</f>
        <v>0</v>
      </c>
      <c r="F19" s="638">
        <f t="shared" si="4"/>
        <v>0</v>
      </c>
      <c r="G19" s="638">
        <f>SUM(G20:G21)</f>
        <v>0</v>
      </c>
      <c r="H19" s="638">
        <f>SUM(H20:H21)</f>
        <v>0</v>
      </c>
      <c r="I19" s="638">
        <f>SUM(I20:I21)</f>
        <v>0</v>
      </c>
      <c r="J19" s="638">
        <f t="shared" si="4"/>
        <v>297.8</v>
      </c>
    </row>
    <row r="20" spans="1:10" s="585" customFormat="1" ht="16.5" customHeight="1">
      <c r="A20" s="638" t="s">
        <v>127</v>
      </c>
      <c r="B20" s="439"/>
      <c r="C20" s="439">
        <v>595.6</v>
      </c>
      <c r="D20" s="439"/>
      <c r="E20" s="439"/>
      <c r="F20" s="439"/>
      <c r="G20" s="439"/>
      <c r="H20" s="439"/>
      <c r="I20" s="439"/>
      <c r="J20" s="439">
        <v>297.8</v>
      </c>
    </row>
    <row r="21" spans="1:10" ht="16.5" customHeight="1">
      <c r="A21" s="638" t="s">
        <v>128</v>
      </c>
      <c r="B21" s="439"/>
      <c r="C21" s="439"/>
      <c r="D21" s="439"/>
      <c r="E21" s="439"/>
      <c r="F21" s="439"/>
      <c r="G21" s="439"/>
      <c r="H21" s="439"/>
      <c r="I21" s="439"/>
      <c r="J21" s="439"/>
    </row>
    <row r="22" spans="1:10" ht="16.5" customHeight="1">
      <c r="A22" s="638" t="s">
        <v>129</v>
      </c>
      <c r="B22" s="439"/>
      <c r="C22" s="439"/>
      <c r="D22" s="439"/>
      <c r="E22" s="439"/>
      <c r="F22" s="439"/>
      <c r="G22" s="439"/>
      <c r="H22" s="439"/>
      <c r="I22" s="439"/>
      <c r="J22" s="439"/>
    </row>
    <row r="23" spans="1:10" s="585" customFormat="1" ht="16.5" customHeight="1">
      <c r="A23" s="638" t="s">
        <v>130</v>
      </c>
      <c r="B23" s="439"/>
      <c r="C23" s="439">
        <f>7738.75+139303</f>
        <v>147041.75</v>
      </c>
      <c r="D23" s="439"/>
      <c r="E23" s="439"/>
      <c r="F23" s="439"/>
      <c r="G23" s="439"/>
      <c r="H23" s="439"/>
      <c r="I23" s="439"/>
      <c r="J23" s="439">
        <f>35475.52+72318</f>
        <v>107793.51999999999</v>
      </c>
    </row>
    <row r="24" spans="1:10" ht="16.5" customHeight="1">
      <c r="A24" s="637" t="s">
        <v>131</v>
      </c>
      <c r="B24" s="634">
        <f>SUM(B25:B31)</f>
        <v>0</v>
      </c>
      <c r="C24" s="634">
        <f t="shared" ref="C24:J24" si="5">SUM(C25:C31)</f>
        <v>2405.4699999999998</v>
      </c>
      <c r="D24" s="634">
        <f t="shared" si="5"/>
        <v>0</v>
      </c>
      <c r="E24" s="634">
        <f t="shared" si="5"/>
        <v>0</v>
      </c>
      <c r="F24" s="634">
        <f t="shared" si="5"/>
        <v>0</v>
      </c>
      <c r="G24" s="634">
        <f t="shared" si="5"/>
        <v>0</v>
      </c>
      <c r="H24" s="634">
        <f t="shared" si="5"/>
        <v>0</v>
      </c>
      <c r="I24" s="634">
        <f t="shared" si="5"/>
        <v>0</v>
      </c>
      <c r="J24" s="634">
        <f t="shared" si="5"/>
        <v>0</v>
      </c>
    </row>
    <row r="25" spans="1:10" ht="16.5" customHeight="1">
      <c r="A25" s="638" t="s">
        <v>253</v>
      </c>
      <c r="B25" s="439"/>
      <c r="C25" s="439"/>
      <c r="D25" s="439"/>
      <c r="E25" s="439"/>
      <c r="F25" s="439"/>
      <c r="G25" s="439"/>
      <c r="H25" s="439"/>
      <c r="I25" s="439"/>
      <c r="J25" s="439"/>
    </row>
    <row r="26" spans="1:10" ht="16.5" customHeight="1">
      <c r="A26" s="638" t="s">
        <v>254</v>
      </c>
      <c r="B26" s="439"/>
      <c r="C26" s="439"/>
      <c r="D26" s="439"/>
      <c r="E26" s="439"/>
      <c r="F26" s="439"/>
      <c r="G26" s="439"/>
      <c r="H26" s="439"/>
      <c r="I26" s="439"/>
      <c r="J26" s="439"/>
    </row>
    <row r="27" spans="1:10" ht="16.5" customHeight="1">
      <c r="A27" s="638" t="s">
        <v>255</v>
      </c>
      <c r="B27" s="439"/>
      <c r="C27" s="439"/>
      <c r="D27" s="439"/>
      <c r="E27" s="439"/>
      <c r="F27" s="439"/>
      <c r="G27" s="439"/>
      <c r="H27" s="439"/>
      <c r="I27" s="439"/>
      <c r="J27" s="439"/>
    </row>
    <row r="28" spans="1:10" ht="16.5" customHeight="1">
      <c r="A28" s="638" t="s">
        <v>256</v>
      </c>
      <c r="B28" s="439"/>
      <c r="C28" s="439"/>
      <c r="D28" s="439"/>
      <c r="E28" s="439"/>
      <c r="F28" s="439"/>
      <c r="G28" s="439"/>
      <c r="H28" s="439"/>
      <c r="I28" s="439"/>
      <c r="J28" s="439"/>
    </row>
    <row r="29" spans="1:10" ht="16.5" customHeight="1">
      <c r="A29" s="638" t="s">
        <v>257</v>
      </c>
      <c r="B29" s="439"/>
      <c r="C29" s="439"/>
      <c r="D29" s="439"/>
      <c r="E29" s="439"/>
      <c r="F29" s="439"/>
      <c r="G29" s="439"/>
      <c r="H29" s="439"/>
      <c r="I29" s="439"/>
      <c r="J29" s="439"/>
    </row>
    <row r="30" spans="1:10" ht="16.5" customHeight="1">
      <c r="A30" s="638" t="s">
        <v>258</v>
      </c>
      <c r="B30" s="439"/>
      <c r="C30" s="439"/>
      <c r="D30" s="439"/>
      <c r="E30" s="439"/>
      <c r="F30" s="439"/>
      <c r="G30" s="439"/>
      <c r="H30" s="439"/>
      <c r="I30" s="439"/>
      <c r="J30" s="439"/>
    </row>
    <row r="31" spans="1:10" ht="16.5" customHeight="1">
      <c r="A31" s="638" t="s">
        <v>259</v>
      </c>
      <c r="B31" s="439"/>
      <c r="C31" s="443">
        <v>2405.4699999999998</v>
      </c>
      <c r="D31" s="439"/>
      <c r="E31" s="439"/>
      <c r="F31" s="439"/>
      <c r="G31" s="439"/>
      <c r="H31" s="439"/>
      <c r="I31" s="439"/>
      <c r="J31" s="443">
        <v>0</v>
      </c>
    </row>
    <row r="32" spans="1:10" ht="16.5" customHeight="1">
      <c r="A32" s="637" t="s">
        <v>132</v>
      </c>
      <c r="B32" s="634">
        <f>SUM(B33:B35)</f>
        <v>0</v>
      </c>
      <c r="C32" s="634">
        <f>SUM(C33:C35)</f>
        <v>0</v>
      </c>
      <c r="D32" s="634">
        <f t="shared" ref="D32:J32" si="6">SUM(D33:D35)</f>
        <v>0</v>
      </c>
      <c r="E32" s="634">
        <f>SUM(E33:E35)</f>
        <v>0</v>
      </c>
      <c r="F32" s="634">
        <f t="shared" si="6"/>
        <v>0</v>
      </c>
      <c r="G32" s="634">
        <f>SUM(G33:G35)</f>
        <v>0</v>
      </c>
      <c r="H32" s="634">
        <f>SUM(H33:H35)</f>
        <v>0</v>
      </c>
      <c r="I32" s="634">
        <f>SUM(I33:I35)</f>
        <v>0</v>
      </c>
      <c r="J32" s="634">
        <f t="shared" si="6"/>
        <v>0</v>
      </c>
    </row>
    <row r="33" spans="1:10" ht="16.5" customHeight="1">
      <c r="A33" s="638" t="s">
        <v>260</v>
      </c>
      <c r="B33" s="439"/>
      <c r="C33" s="439"/>
      <c r="D33" s="439"/>
      <c r="E33" s="439"/>
      <c r="F33" s="439"/>
      <c r="G33" s="439"/>
      <c r="H33" s="439"/>
      <c r="I33" s="439"/>
      <c r="J33" s="439"/>
    </row>
    <row r="34" spans="1:10" ht="16.5" customHeight="1">
      <c r="A34" s="52" t="s">
        <v>261</v>
      </c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16.5" customHeight="1">
      <c r="A35" s="52" t="s">
        <v>262</v>
      </c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16.5" customHeight="1">
      <c r="A36" s="51" t="s">
        <v>133</v>
      </c>
      <c r="B36" s="70">
        <f t="shared" ref="B36:J36" si="7">SUM(B37:B39,B42)</f>
        <v>0</v>
      </c>
      <c r="C36" s="70">
        <f t="shared" si="7"/>
        <v>0</v>
      </c>
      <c r="D36" s="70">
        <f t="shared" si="7"/>
        <v>0</v>
      </c>
      <c r="E36" s="70">
        <f t="shared" si="7"/>
        <v>0</v>
      </c>
      <c r="F36" s="70">
        <f t="shared" si="7"/>
        <v>0</v>
      </c>
      <c r="G36" s="70">
        <f t="shared" si="7"/>
        <v>0</v>
      </c>
      <c r="H36" s="70">
        <f t="shared" si="7"/>
        <v>0</v>
      </c>
      <c r="I36" s="70">
        <f t="shared" si="7"/>
        <v>0</v>
      </c>
      <c r="J36" s="70">
        <f t="shared" si="7"/>
        <v>0</v>
      </c>
    </row>
    <row r="37" spans="1:10" ht="16.5" customHeight="1">
      <c r="A37" s="52" t="s">
        <v>134</v>
      </c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16.5" customHeight="1">
      <c r="A38" s="52" t="s">
        <v>135</v>
      </c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16.5" customHeight="1">
      <c r="A39" s="52" t="s">
        <v>136</v>
      </c>
      <c r="B39" s="112">
        <f t="shared" ref="B39:J39" si="8">SUM(B40:B41)</f>
        <v>0</v>
      </c>
      <c r="C39" s="112">
        <f t="shared" si="8"/>
        <v>0</v>
      </c>
      <c r="D39" s="112">
        <f t="shared" si="8"/>
        <v>0</v>
      </c>
      <c r="E39" s="112">
        <f t="shared" si="8"/>
        <v>0</v>
      </c>
      <c r="F39" s="112">
        <f t="shared" si="8"/>
        <v>0</v>
      </c>
      <c r="G39" s="112">
        <f t="shared" si="8"/>
        <v>0</v>
      </c>
      <c r="H39" s="112">
        <f t="shared" si="8"/>
        <v>0</v>
      </c>
      <c r="I39" s="112">
        <f t="shared" si="8"/>
        <v>0</v>
      </c>
      <c r="J39" s="112">
        <f t="shared" si="8"/>
        <v>0</v>
      </c>
    </row>
    <row r="40" spans="1:10" ht="16.5" customHeight="1">
      <c r="A40" s="52" t="s">
        <v>404</v>
      </c>
      <c r="B40" s="25"/>
      <c r="C40" s="25"/>
      <c r="D40" s="25"/>
      <c r="E40" s="25"/>
      <c r="F40" s="25"/>
      <c r="G40" s="25"/>
      <c r="H40" s="25"/>
      <c r="I40" s="25"/>
      <c r="J40" s="25"/>
    </row>
    <row r="41" spans="1:10" ht="15">
      <c r="A41" s="52" t="s">
        <v>137</v>
      </c>
      <c r="B41" s="25"/>
      <c r="C41" s="25"/>
      <c r="D41" s="25"/>
      <c r="E41" s="25"/>
      <c r="F41" s="25"/>
      <c r="G41" s="25"/>
      <c r="H41" s="25"/>
      <c r="I41" s="25"/>
      <c r="J41" s="25"/>
    </row>
    <row r="42" spans="1:10" ht="15">
      <c r="A42" s="52" t="s">
        <v>138</v>
      </c>
      <c r="B42" s="25"/>
      <c r="C42" s="25"/>
      <c r="D42" s="25"/>
      <c r="E42" s="25"/>
      <c r="F42" s="25"/>
      <c r="G42" s="25"/>
      <c r="H42" s="25"/>
      <c r="I42" s="25"/>
      <c r="J42" s="25"/>
    </row>
    <row r="43" spans="1:10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s="22" customFormat="1"/>
    <row r="45" spans="1:10" s="22" customFormat="1">
      <c r="A45" s="24"/>
    </row>
    <row r="46" spans="1:10" s="2" customFormat="1" ht="15">
      <c r="A46" s="59" t="s">
        <v>107</v>
      </c>
      <c r="D46" s="5"/>
    </row>
    <row r="47" spans="1:10" s="2" customFormat="1" ht="15">
      <c r="D47"/>
      <c r="E47"/>
      <c r="F47"/>
      <c r="G47"/>
      <c r="I47"/>
    </row>
    <row r="48" spans="1:10" s="2" customFormat="1" ht="15">
      <c r="B48" s="58"/>
      <c r="C48" s="58"/>
      <c r="F48" s="58"/>
      <c r="G48" s="61"/>
      <c r="H48" s="58"/>
      <c r="I48"/>
      <c r="J48"/>
    </row>
    <row r="49" spans="1:10" s="2" customFormat="1" ht="15">
      <c r="B49" s="57" t="s">
        <v>263</v>
      </c>
      <c r="F49" s="12" t="s">
        <v>268</v>
      </c>
      <c r="G49" s="60"/>
      <c r="I49"/>
      <c r="J49"/>
    </row>
    <row r="50" spans="1:10" s="2" customFormat="1" ht="15">
      <c r="B50" s="55" t="s">
        <v>139</v>
      </c>
      <c r="F50" s="2" t="s">
        <v>264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9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89"/>
  <sheetViews>
    <sheetView view="pageBreakPreview" topLeftCell="A22" zoomScale="80" zoomScaleNormal="80" zoomScaleSheetLayoutView="80" workbookViewId="0">
      <selection activeCell="D77" sqref="D77"/>
    </sheetView>
  </sheetViews>
  <sheetFormatPr defaultRowHeight="12.75"/>
  <cols>
    <col min="1" max="1" width="6" style="173" customWidth="1"/>
    <col min="2" max="2" width="21.140625" style="173" customWidth="1"/>
    <col min="3" max="3" width="45.7109375" style="173" bestFit="1" customWidth="1"/>
    <col min="4" max="4" width="23.140625" style="173" bestFit="1" customWidth="1"/>
    <col min="5" max="5" width="39.28515625" style="173" customWidth="1"/>
    <col min="6" max="6" width="22" style="173" customWidth="1"/>
    <col min="7" max="7" width="25.28515625" style="173" customWidth="1"/>
    <col min="8" max="8" width="18.28515625" style="173" customWidth="1"/>
    <col min="9" max="9" width="38.7109375" style="173" customWidth="1"/>
    <col min="10" max="16384" width="9.140625" style="173"/>
  </cols>
  <sheetData>
    <row r="1" spans="1:9" ht="15">
      <c r="A1" s="166" t="s">
        <v>494</v>
      </c>
      <c r="B1" s="166"/>
      <c r="C1" s="167"/>
      <c r="D1" s="167"/>
      <c r="E1" s="167"/>
      <c r="F1" s="167"/>
      <c r="G1" s="167"/>
      <c r="H1" s="167"/>
      <c r="I1" s="287" t="s">
        <v>109</v>
      </c>
    </row>
    <row r="2" spans="1:9" ht="15">
      <c r="A2" s="126" t="s">
        <v>140</v>
      </c>
      <c r="B2" s="126"/>
      <c r="C2" s="167"/>
      <c r="D2" s="167"/>
      <c r="E2" s="167"/>
      <c r="F2" s="167"/>
      <c r="G2" s="167"/>
      <c r="H2" s="167"/>
      <c r="I2" s="284" t="str">
        <f>'ფორმა N1'!K2</f>
        <v>01.01.2020-12.31.2020</v>
      </c>
    </row>
    <row r="3" spans="1:9" ht="15">
      <c r="A3" s="167"/>
      <c r="B3" s="167"/>
      <c r="C3" s="167"/>
      <c r="D3" s="167"/>
      <c r="E3" s="167"/>
      <c r="F3" s="167"/>
      <c r="G3" s="167"/>
      <c r="H3" s="167"/>
      <c r="I3" s="120"/>
    </row>
    <row r="4" spans="1:9" ht="15">
      <c r="A4" s="96" t="s">
        <v>269</v>
      </c>
      <c r="B4" s="96"/>
      <c r="C4" s="96"/>
      <c r="D4" s="96"/>
      <c r="E4" s="295"/>
      <c r="F4" s="168"/>
      <c r="G4" s="167"/>
      <c r="H4" s="167"/>
      <c r="I4" s="168"/>
    </row>
    <row r="5" spans="1:9" s="300" customFormat="1" ht="15">
      <c r="A5" s="296" t="str">
        <f>'ფორმა N1'!A5</f>
        <v>მპგ "ევროპული საქართველო-მოძრაობა თავისუფლებისთვის"</v>
      </c>
      <c r="B5" s="296"/>
      <c r="C5" s="297"/>
      <c r="D5" s="297"/>
      <c r="E5" s="297"/>
      <c r="F5" s="298"/>
      <c r="G5" s="299"/>
      <c r="H5" s="299"/>
      <c r="I5" s="298"/>
    </row>
    <row r="6" spans="1:9" ht="13.5">
      <c r="A6" s="121"/>
      <c r="B6" s="121"/>
      <c r="C6" s="301"/>
      <c r="D6" s="301"/>
      <c r="E6" s="301"/>
      <c r="F6" s="167"/>
      <c r="G6" s="167"/>
      <c r="H6" s="167"/>
      <c r="I6" s="167"/>
    </row>
    <row r="7" spans="1:9" ht="60">
      <c r="A7" s="302" t="s">
        <v>64</v>
      </c>
      <c r="B7" s="302" t="s">
        <v>485</v>
      </c>
      <c r="C7" s="303" t="s">
        <v>486</v>
      </c>
      <c r="D7" s="303" t="s">
        <v>487</v>
      </c>
      <c r="E7" s="303" t="s">
        <v>488</v>
      </c>
      <c r="F7" s="303" t="s">
        <v>365</v>
      </c>
      <c r="G7" s="303" t="s">
        <v>489</v>
      </c>
      <c r="H7" s="303" t="s">
        <v>490</v>
      </c>
      <c r="I7" s="303" t="s">
        <v>491</v>
      </c>
    </row>
    <row r="8" spans="1:9" ht="15">
      <c r="A8" s="302">
        <v>1</v>
      </c>
      <c r="B8" s="302">
        <v>2</v>
      </c>
      <c r="C8" s="302">
        <v>3</v>
      </c>
      <c r="D8" s="303">
        <v>4</v>
      </c>
      <c r="E8" s="302">
        <v>5</v>
      </c>
      <c r="F8" s="303">
        <v>6</v>
      </c>
      <c r="G8" s="302">
        <v>7</v>
      </c>
      <c r="H8" s="303">
        <v>8</v>
      </c>
      <c r="I8" s="303">
        <v>9</v>
      </c>
    </row>
    <row r="9" spans="1:9" s="352" customFormat="1" ht="24" customHeight="1">
      <c r="A9" s="350">
        <v>1</v>
      </c>
      <c r="B9" s="350" t="s">
        <v>683</v>
      </c>
      <c r="C9" s="388" t="s">
        <v>684</v>
      </c>
      <c r="D9" s="389" t="s">
        <v>685</v>
      </c>
      <c r="E9" s="390" t="s">
        <v>686</v>
      </c>
      <c r="F9" s="391">
        <v>319</v>
      </c>
      <c r="G9" s="351">
        <v>12102</v>
      </c>
      <c r="H9" s="392" t="s">
        <v>687</v>
      </c>
      <c r="I9" s="388" t="s">
        <v>688</v>
      </c>
    </row>
    <row r="10" spans="1:9" s="352" customFormat="1" ht="24" customHeight="1">
      <c r="A10" s="350">
        <v>2</v>
      </c>
      <c r="B10" s="350" t="s">
        <v>683</v>
      </c>
      <c r="C10" s="353" t="s">
        <v>689</v>
      </c>
      <c r="D10" s="353" t="s">
        <v>690</v>
      </c>
      <c r="E10" s="353" t="s">
        <v>691</v>
      </c>
      <c r="F10" s="350">
        <v>112.6</v>
      </c>
      <c r="G10" s="351">
        <v>1350</v>
      </c>
      <c r="H10" s="393" t="s">
        <v>692</v>
      </c>
      <c r="I10" s="353" t="s">
        <v>693</v>
      </c>
    </row>
    <row r="11" spans="1:9" s="352" customFormat="1" ht="24" customHeight="1">
      <c r="A11" s="350">
        <v>3</v>
      </c>
      <c r="B11" s="350" t="s">
        <v>683</v>
      </c>
      <c r="C11" s="394" t="s">
        <v>694</v>
      </c>
      <c r="D11" s="353" t="s">
        <v>695</v>
      </c>
      <c r="E11" s="353" t="s">
        <v>6299</v>
      </c>
      <c r="F11" s="391">
        <v>100</v>
      </c>
      <c r="G11" s="395">
        <v>1250</v>
      </c>
      <c r="H11" s="393" t="s">
        <v>696</v>
      </c>
      <c r="I11" s="390" t="s">
        <v>697</v>
      </c>
    </row>
    <row r="12" spans="1:9" s="352" customFormat="1" ht="24" customHeight="1">
      <c r="A12" s="350">
        <v>4</v>
      </c>
      <c r="B12" s="350" t="s">
        <v>683</v>
      </c>
      <c r="C12" s="394" t="s">
        <v>698</v>
      </c>
      <c r="D12" s="353" t="s">
        <v>699</v>
      </c>
      <c r="E12" s="353" t="s">
        <v>6300</v>
      </c>
      <c r="F12" s="391">
        <v>62.19</v>
      </c>
      <c r="G12" s="395">
        <v>750</v>
      </c>
      <c r="H12" s="393" t="s">
        <v>700</v>
      </c>
      <c r="I12" s="396" t="s">
        <v>789</v>
      </c>
    </row>
    <row r="13" spans="1:9" s="352" customFormat="1" ht="24" customHeight="1">
      <c r="A13" s="350">
        <v>5</v>
      </c>
      <c r="B13" s="350" t="s">
        <v>683</v>
      </c>
      <c r="C13" s="353" t="s">
        <v>701</v>
      </c>
      <c r="D13" s="353" t="s">
        <v>702</v>
      </c>
      <c r="E13" s="353" t="s">
        <v>703</v>
      </c>
      <c r="F13" s="350">
        <v>230</v>
      </c>
      <c r="G13" s="351">
        <v>700</v>
      </c>
      <c r="H13" s="351">
        <v>208147423</v>
      </c>
      <c r="I13" s="353" t="s">
        <v>704</v>
      </c>
    </row>
    <row r="14" spans="1:9" s="352" customFormat="1" ht="24" customHeight="1">
      <c r="A14" s="350">
        <v>6</v>
      </c>
      <c r="B14" s="350" t="s">
        <v>683</v>
      </c>
      <c r="C14" s="353" t="s">
        <v>705</v>
      </c>
      <c r="D14" s="353" t="s">
        <v>706</v>
      </c>
      <c r="E14" s="353" t="s">
        <v>707</v>
      </c>
      <c r="F14" s="350">
        <v>44</v>
      </c>
      <c r="G14" s="351">
        <v>625</v>
      </c>
      <c r="H14" s="397" t="s">
        <v>708</v>
      </c>
      <c r="I14" s="353" t="s">
        <v>709</v>
      </c>
    </row>
    <row r="15" spans="1:9" s="352" customFormat="1" ht="24" customHeight="1">
      <c r="A15" s="350">
        <v>7</v>
      </c>
      <c r="B15" s="350" t="s">
        <v>683</v>
      </c>
      <c r="C15" s="394" t="s">
        <v>710</v>
      </c>
      <c r="D15" s="353" t="s">
        <v>711</v>
      </c>
      <c r="E15" s="353" t="s">
        <v>6301</v>
      </c>
      <c r="F15" s="391">
        <v>45</v>
      </c>
      <c r="G15" s="398">
        <v>662.5</v>
      </c>
      <c r="H15" s="393" t="s">
        <v>712</v>
      </c>
      <c r="I15" s="390" t="s">
        <v>713</v>
      </c>
    </row>
    <row r="16" spans="1:9" s="352" customFormat="1" ht="24" customHeight="1">
      <c r="A16" s="350">
        <v>8</v>
      </c>
      <c r="B16" s="350" t="s">
        <v>683</v>
      </c>
      <c r="C16" s="394" t="s">
        <v>714</v>
      </c>
      <c r="D16" s="353" t="s">
        <v>715</v>
      </c>
      <c r="E16" s="353" t="s">
        <v>6302</v>
      </c>
      <c r="F16" s="391">
        <v>49.28</v>
      </c>
      <c r="G16" s="395">
        <v>1043.75</v>
      </c>
      <c r="H16" s="397" t="s">
        <v>716</v>
      </c>
      <c r="I16" s="396" t="s">
        <v>717</v>
      </c>
    </row>
    <row r="17" spans="1:9" s="352" customFormat="1" ht="24" customHeight="1">
      <c r="A17" s="350">
        <v>9</v>
      </c>
      <c r="B17" s="350" t="s">
        <v>683</v>
      </c>
      <c r="C17" s="394" t="s">
        <v>795</v>
      </c>
      <c r="D17" s="353" t="s">
        <v>796</v>
      </c>
      <c r="E17" s="353" t="s">
        <v>6303</v>
      </c>
      <c r="F17" s="391">
        <v>58</v>
      </c>
      <c r="G17" s="395">
        <v>625</v>
      </c>
      <c r="H17" s="393" t="s">
        <v>798</v>
      </c>
      <c r="I17" s="396" t="s">
        <v>790</v>
      </c>
    </row>
    <row r="18" spans="1:9" s="352" customFormat="1" ht="24" customHeight="1">
      <c r="A18" s="350">
        <v>10</v>
      </c>
      <c r="B18" s="350" t="s">
        <v>683</v>
      </c>
      <c r="C18" s="394" t="s">
        <v>718</v>
      </c>
      <c r="D18" s="353" t="s">
        <v>719</v>
      </c>
      <c r="E18" s="353" t="s">
        <v>6304</v>
      </c>
      <c r="F18" s="391">
        <v>80</v>
      </c>
      <c r="G18" s="395">
        <v>312.5</v>
      </c>
      <c r="H18" s="393" t="s">
        <v>720</v>
      </c>
      <c r="I18" s="390" t="s">
        <v>721</v>
      </c>
    </row>
    <row r="19" spans="1:9" s="352" customFormat="1" ht="24" customHeight="1">
      <c r="A19" s="350">
        <v>11</v>
      </c>
      <c r="B19" s="350" t="s">
        <v>683</v>
      </c>
      <c r="C19" s="394" t="s">
        <v>722</v>
      </c>
      <c r="D19" s="353" t="s">
        <v>723</v>
      </c>
      <c r="E19" s="353" t="s">
        <v>6305</v>
      </c>
      <c r="F19" s="391">
        <v>56.1</v>
      </c>
      <c r="G19" s="395">
        <v>627.5</v>
      </c>
      <c r="H19" s="393" t="s">
        <v>724</v>
      </c>
      <c r="I19" s="390" t="s">
        <v>725</v>
      </c>
    </row>
    <row r="20" spans="1:9" s="352" customFormat="1" ht="24" customHeight="1">
      <c r="A20" s="350">
        <v>12</v>
      </c>
      <c r="B20" s="350" t="s">
        <v>683</v>
      </c>
      <c r="C20" s="394" t="s">
        <v>726</v>
      </c>
      <c r="D20" s="353" t="s">
        <v>727</v>
      </c>
      <c r="E20" s="353" t="s">
        <v>801</v>
      </c>
      <c r="F20" s="391">
        <v>109.38</v>
      </c>
      <c r="G20" s="395">
        <v>750</v>
      </c>
      <c r="H20" s="393" t="s">
        <v>728</v>
      </c>
      <c r="I20" s="390" t="s">
        <v>729</v>
      </c>
    </row>
    <row r="21" spans="1:9" s="352" customFormat="1" ht="24" customHeight="1">
      <c r="A21" s="350">
        <v>13</v>
      </c>
      <c r="B21" s="350" t="s">
        <v>683</v>
      </c>
      <c r="C21" s="394" t="s">
        <v>792</v>
      </c>
      <c r="D21" s="353" t="s">
        <v>793</v>
      </c>
      <c r="E21" s="353" t="s">
        <v>6306</v>
      </c>
      <c r="F21" s="391">
        <v>133.02000000000001</v>
      </c>
      <c r="G21" s="395">
        <v>750</v>
      </c>
      <c r="H21" s="390">
        <v>448054453</v>
      </c>
      <c r="I21" s="393" t="s">
        <v>794</v>
      </c>
    </row>
    <row r="22" spans="1:9" s="352" customFormat="1" ht="24" customHeight="1">
      <c r="A22" s="350">
        <v>14</v>
      </c>
      <c r="B22" s="350" t="s">
        <v>683</v>
      </c>
      <c r="C22" s="399" t="s">
        <v>730</v>
      </c>
      <c r="D22" s="353" t="s">
        <v>731</v>
      </c>
      <c r="E22" s="353" t="s">
        <v>6307</v>
      </c>
      <c r="F22" s="400">
        <v>67</v>
      </c>
      <c r="G22" s="401">
        <v>725.5</v>
      </c>
      <c r="H22" s="371">
        <v>18001053471</v>
      </c>
      <c r="I22" s="371" t="s">
        <v>732</v>
      </c>
    </row>
    <row r="23" spans="1:9" s="352" customFormat="1" ht="24" customHeight="1">
      <c r="A23" s="350">
        <v>15</v>
      </c>
      <c r="B23" s="350" t="s">
        <v>683</v>
      </c>
      <c r="C23" s="394" t="s">
        <v>733</v>
      </c>
      <c r="D23" s="353" t="s">
        <v>734</v>
      </c>
      <c r="E23" s="353" t="s">
        <v>6308</v>
      </c>
      <c r="F23" s="391">
        <v>70.8</v>
      </c>
      <c r="G23" s="395">
        <v>625</v>
      </c>
      <c r="H23" s="393" t="s">
        <v>735</v>
      </c>
      <c r="I23" s="390" t="s">
        <v>736</v>
      </c>
    </row>
    <row r="24" spans="1:9" s="352" customFormat="1" ht="24" customHeight="1">
      <c r="A24" s="350">
        <v>16</v>
      </c>
      <c r="B24" s="350" t="s">
        <v>683</v>
      </c>
      <c r="C24" s="394" t="s">
        <v>737</v>
      </c>
      <c r="D24" s="353"/>
      <c r="E24" s="353" t="s">
        <v>6307</v>
      </c>
      <c r="F24" s="391">
        <v>70</v>
      </c>
      <c r="G24" s="395">
        <v>700</v>
      </c>
      <c r="H24" s="393" t="s">
        <v>738</v>
      </c>
      <c r="I24" s="390" t="s">
        <v>739</v>
      </c>
    </row>
    <row r="25" spans="1:9" s="352" customFormat="1" ht="24" customHeight="1">
      <c r="A25" s="350">
        <v>17</v>
      </c>
      <c r="B25" s="350" t="s">
        <v>683</v>
      </c>
      <c r="C25" s="353" t="s">
        <v>740</v>
      </c>
      <c r="D25" s="353" t="s">
        <v>741</v>
      </c>
      <c r="E25" s="353" t="s">
        <v>6309</v>
      </c>
      <c r="F25" s="350">
        <v>57.2</v>
      </c>
      <c r="G25" s="354">
        <v>750</v>
      </c>
      <c r="H25" s="351">
        <v>21001004498</v>
      </c>
      <c r="I25" s="353" t="s">
        <v>742</v>
      </c>
    </row>
    <row r="26" spans="1:9" s="352" customFormat="1" ht="24" customHeight="1">
      <c r="A26" s="350">
        <v>18</v>
      </c>
      <c r="B26" s="350" t="s">
        <v>683</v>
      </c>
      <c r="C26" s="394" t="s">
        <v>743</v>
      </c>
      <c r="D26" s="353" t="s">
        <v>744</v>
      </c>
      <c r="E26" s="353" t="s">
        <v>6310</v>
      </c>
      <c r="F26" s="391">
        <v>54</v>
      </c>
      <c r="G26" s="395">
        <v>625</v>
      </c>
      <c r="H26" s="393" t="s">
        <v>745</v>
      </c>
      <c r="I26" s="390" t="s">
        <v>746</v>
      </c>
    </row>
    <row r="27" spans="1:9" s="352" customFormat="1" ht="24" customHeight="1">
      <c r="A27" s="350">
        <v>19</v>
      </c>
      <c r="B27" s="350" t="s">
        <v>683</v>
      </c>
      <c r="C27" s="394" t="s">
        <v>747</v>
      </c>
      <c r="D27" s="353" t="s">
        <v>748</v>
      </c>
      <c r="E27" s="353" t="s">
        <v>6311</v>
      </c>
      <c r="F27" s="391">
        <v>130</v>
      </c>
      <c r="G27" s="395">
        <v>750</v>
      </c>
      <c r="H27" s="393" t="s">
        <v>749</v>
      </c>
      <c r="I27" s="390" t="s">
        <v>750</v>
      </c>
    </row>
    <row r="28" spans="1:9" s="352" customFormat="1" ht="24" customHeight="1">
      <c r="A28" s="350">
        <v>20</v>
      </c>
      <c r="B28" s="350" t="s">
        <v>683</v>
      </c>
      <c r="C28" s="394" t="s">
        <v>751</v>
      </c>
      <c r="D28" s="353" t="s">
        <v>752</v>
      </c>
      <c r="E28" s="353" t="s">
        <v>6312</v>
      </c>
      <c r="F28" s="350">
        <v>56.2</v>
      </c>
      <c r="G28" s="351">
        <v>750</v>
      </c>
      <c r="H28" s="393">
        <v>57001002466</v>
      </c>
      <c r="I28" s="353" t="s">
        <v>753</v>
      </c>
    </row>
    <row r="29" spans="1:9" s="352" customFormat="1" ht="24" customHeight="1">
      <c r="A29" s="350">
        <v>21</v>
      </c>
      <c r="B29" s="350" t="s">
        <v>683</v>
      </c>
      <c r="C29" s="394" t="s">
        <v>754</v>
      </c>
      <c r="D29" s="353" t="s">
        <v>755</v>
      </c>
      <c r="E29" s="353" t="s">
        <v>6313</v>
      </c>
      <c r="F29" s="350">
        <v>65</v>
      </c>
      <c r="G29" s="395">
        <v>120</v>
      </c>
      <c r="H29" s="393">
        <v>404907730</v>
      </c>
      <c r="I29" s="353" t="s">
        <v>756</v>
      </c>
    </row>
    <row r="30" spans="1:9" s="352" customFormat="1" ht="24" customHeight="1">
      <c r="A30" s="350">
        <v>22</v>
      </c>
      <c r="B30" s="350" t="s">
        <v>683</v>
      </c>
      <c r="C30" s="394" t="s">
        <v>757</v>
      </c>
      <c r="D30" s="402" t="s">
        <v>758</v>
      </c>
      <c r="E30" s="353" t="s">
        <v>6314</v>
      </c>
      <c r="F30" s="391">
        <v>231.37</v>
      </c>
      <c r="G30" s="395">
        <v>406.25</v>
      </c>
      <c r="H30" s="403" t="s">
        <v>759</v>
      </c>
      <c r="I30" s="390" t="s">
        <v>760</v>
      </c>
    </row>
    <row r="31" spans="1:9" s="352" customFormat="1" ht="24" customHeight="1">
      <c r="A31" s="350">
        <v>23</v>
      </c>
      <c r="B31" s="350" t="s">
        <v>683</v>
      </c>
      <c r="C31" s="394" t="s">
        <v>761</v>
      </c>
      <c r="D31" s="390" t="s">
        <v>762</v>
      </c>
      <c r="E31" s="390" t="s">
        <v>6315</v>
      </c>
      <c r="F31" s="350">
        <v>100</v>
      </c>
      <c r="G31" s="351">
        <v>312.5</v>
      </c>
      <c r="H31" s="403" t="s">
        <v>763</v>
      </c>
      <c r="I31" s="353" t="s">
        <v>764</v>
      </c>
    </row>
    <row r="32" spans="1:9" s="352" customFormat="1" ht="24" customHeight="1">
      <c r="A32" s="350">
        <v>24</v>
      </c>
      <c r="B32" s="350" t="s">
        <v>683</v>
      </c>
      <c r="C32" s="404" t="s">
        <v>765</v>
      </c>
      <c r="D32" s="404" t="s">
        <v>766</v>
      </c>
      <c r="E32" s="639" t="s">
        <v>6316</v>
      </c>
      <c r="F32" s="405">
        <v>45</v>
      </c>
      <c r="G32" s="406">
        <v>250</v>
      </c>
      <c r="H32" s="407" t="s">
        <v>767</v>
      </c>
      <c r="I32" s="404" t="s">
        <v>768</v>
      </c>
    </row>
    <row r="33" spans="1:9" s="352" customFormat="1" ht="24" customHeight="1">
      <c r="A33" s="350">
        <v>25</v>
      </c>
      <c r="B33" s="350" t="s">
        <v>683</v>
      </c>
      <c r="C33" s="394" t="s">
        <v>769</v>
      </c>
      <c r="D33" s="353" t="s">
        <v>770</v>
      </c>
      <c r="E33" s="353" t="s">
        <v>6317</v>
      </c>
      <c r="F33" s="391">
        <v>97.31</v>
      </c>
      <c r="G33" s="395">
        <v>1250</v>
      </c>
      <c r="H33" s="393" t="s">
        <v>771</v>
      </c>
      <c r="I33" s="390" t="s">
        <v>772</v>
      </c>
    </row>
    <row r="34" spans="1:9" s="352" customFormat="1" ht="24" customHeight="1">
      <c r="A34" s="350">
        <v>26</v>
      </c>
      <c r="B34" s="350" t="s">
        <v>683</v>
      </c>
      <c r="C34" s="394" t="s">
        <v>773</v>
      </c>
      <c r="D34" s="390" t="s">
        <v>774</v>
      </c>
      <c r="E34" s="390" t="s">
        <v>6318</v>
      </c>
      <c r="F34" s="350">
        <v>170.1</v>
      </c>
      <c r="G34" s="351">
        <v>500</v>
      </c>
      <c r="H34" s="403" t="s">
        <v>775</v>
      </c>
      <c r="I34" s="390" t="s">
        <v>776</v>
      </c>
    </row>
    <row r="35" spans="1:9" s="352" customFormat="1" ht="24" customHeight="1">
      <c r="A35" s="350">
        <v>27</v>
      </c>
      <c r="B35" s="350" t="s">
        <v>683</v>
      </c>
      <c r="C35" s="399" t="s">
        <v>777</v>
      </c>
      <c r="D35" s="353" t="s">
        <v>778</v>
      </c>
      <c r="E35" s="353" t="s">
        <v>6307</v>
      </c>
      <c r="F35" s="400">
        <v>40</v>
      </c>
      <c r="G35" s="401">
        <v>375</v>
      </c>
      <c r="H35" s="380" t="s">
        <v>779</v>
      </c>
      <c r="I35" s="371" t="s">
        <v>780</v>
      </c>
    </row>
    <row r="36" spans="1:9" s="352" customFormat="1" ht="24" customHeight="1">
      <c r="A36" s="350">
        <v>28</v>
      </c>
      <c r="B36" s="350" t="s">
        <v>683</v>
      </c>
      <c r="C36" s="408" t="s">
        <v>781</v>
      </c>
      <c r="D36" s="353" t="s">
        <v>782</v>
      </c>
      <c r="E36" s="353" t="s">
        <v>6319</v>
      </c>
      <c r="F36" s="400">
        <v>618</v>
      </c>
      <c r="G36" s="401">
        <v>480</v>
      </c>
      <c r="H36" s="380" t="s">
        <v>783</v>
      </c>
      <c r="I36" s="371" t="s">
        <v>784</v>
      </c>
    </row>
    <row r="37" spans="1:9" s="331" customFormat="1" ht="24" customHeight="1">
      <c r="A37" s="350">
        <v>29</v>
      </c>
      <c r="B37" s="350" t="s">
        <v>683</v>
      </c>
      <c r="C37" s="409" t="s">
        <v>785</v>
      </c>
      <c r="D37" s="410" t="s">
        <v>786</v>
      </c>
      <c r="E37" s="640" t="s">
        <v>6320</v>
      </c>
      <c r="F37" s="411">
        <v>85</v>
      </c>
      <c r="G37" s="398">
        <v>925</v>
      </c>
      <c r="H37" s="412" t="s">
        <v>787</v>
      </c>
      <c r="I37" s="396" t="s">
        <v>788</v>
      </c>
    </row>
    <row r="38" spans="1:9" s="331" customFormat="1" ht="23.25" customHeight="1">
      <c r="A38" s="350">
        <v>30</v>
      </c>
      <c r="B38" s="350" t="s">
        <v>683</v>
      </c>
      <c r="C38" s="396" t="s">
        <v>799</v>
      </c>
      <c r="D38" s="331" t="s">
        <v>800</v>
      </c>
      <c r="E38" s="398" t="s">
        <v>797</v>
      </c>
      <c r="F38" s="413">
        <v>123.97</v>
      </c>
      <c r="G38" s="414">
        <v>2000</v>
      </c>
      <c r="H38" s="415">
        <v>60002013054</v>
      </c>
      <c r="I38" s="396" t="s">
        <v>791</v>
      </c>
    </row>
    <row r="39" spans="1:9" s="463" customFormat="1" ht="20.25" customHeight="1">
      <c r="A39" s="350">
        <v>31</v>
      </c>
      <c r="B39" s="350" t="s">
        <v>683</v>
      </c>
      <c r="C39" s="305" t="s">
        <v>966</v>
      </c>
      <c r="D39" s="305" t="s">
        <v>967</v>
      </c>
      <c r="E39" s="410" t="s">
        <v>797</v>
      </c>
      <c r="F39" s="460">
        <v>149.86000000000001</v>
      </c>
      <c r="G39" s="461">
        <v>3750</v>
      </c>
      <c r="H39" s="462" t="s">
        <v>968</v>
      </c>
      <c r="I39" s="305" t="s">
        <v>963</v>
      </c>
    </row>
    <row r="40" spans="1:9" s="463" customFormat="1" ht="20.25" customHeight="1">
      <c r="A40" s="350">
        <v>32</v>
      </c>
      <c r="B40" s="350" t="s">
        <v>683</v>
      </c>
      <c r="C40" s="464" t="s">
        <v>969</v>
      </c>
      <c r="D40" s="459" t="s">
        <v>970</v>
      </c>
      <c r="E40" s="459" t="s">
        <v>971</v>
      </c>
      <c r="F40" s="465">
        <v>220</v>
      </c>
      <c r="G40" s="466">
        <v>5000</v>
      </c>
      <c r="H40" s="467">
        <v>205284011</v>
      </c>
      <c r="I40" s="294" t="s">
        <v>964</v>
      </c>
    </row>
    <row r="41" spans="1:9" s="463" customFormat="1" ht="20.25" customHeight="1">
      <c r="A41" s="350">
        <v>33</v>
      </c>
      <c r="B41" s="350" t="s">
        <v>683</v>
      </c>
      <c r="C41" s="464" t="s">
        <v>972</v>
      </c>
      <c r="D41" s="294" t="s">
        <v>973</v>
      </c>
      <c r="E41" s="459" t="s">
        <v>974</v>
      </c>
      <c r="F41" s="465">
        <v>174</v>
      </c>
      <c r="G41" s="466">
        <v>8275</v>
      </c>
      <c r="H41" s="467">
        <v>404990694</v>
      </c>
      <c r="I41" s="294" t="s">
        <v>965</v>
      </c>
    </row>
    <row r="42" spans="1:9" s="463" customFormat="1" ht="26.25" customHeight="1">
      <c r="A42" s="350">
        <v>34</v>
      </c>
      <c r="B42" s="350" t="s">
        <v>683</v>
      </c>
      <c r="C42" s="294" t="s">
        <v>1222</v>
      </c>
      <c r="D42" s="294" t="s">
        <v>1223</v>
      </c>
      <c r="E42" s="459" t="s">
        <v>1224</v>
      </c>
      <c r="F42" s="465">
        <v>92.8</v>
      </c>
      <c r="G42" s="466">
        <v>2304.08</v>
      </c>
      <c r="H42" s="386" t="s">
        <v>1225</v>
      </c>
      <c r="I42" s="381" t="s">
        <v>1220</v>
      </c>
    </row>
    <row r="43" spans="1:9" s="463" customFormat="1" ht="26.25" customHeight="1">
      <c r="A43" s="350">
        <v>35</v>
      </c>
      <c r="B43" s="350" t="s">
        <v>683</v>
      </c>
      <c r="C43" s="294" t="s">
        <v>1226</v>
      </c>
      <c r="D43" s="294" t="s">
        <v>1227</v>
      </c>
      <c r="E43" s="459" t="s">
        <v>1228</v>
      </c>
      <c r="F43" s="465">
        <v>259.44</v>
      </c>
      <c r="G43" s="466">
        <v>3850.5</v>
      </c>
      <c r="H43" s="386" t="s">
        <v>1229</v>
      </c>
      <c r="I43" s="385" t="s">
        <v>1221</v>
      </c>
    </row>
    <row r="44" spans="1:9" s="551" customFormat="1" ht="18.75" customHeight="1">
      <c r="A44" s="350">
        <v>36</v>
      </c>
      <c r="B44" s="350" t="s">
        <v>683</v>
      </c>
      <c r="C44" s="459" t="s">
        <v>6154</v>
      </c>
      <c r="D44" s="459" t="s">
        <v>6155</v>
      </c>
      <c r="E44" s="640" t="s">
        <v>5975</v>
      </c>
      <c r="F44" s="549">
        <v>100</v>
      </c>
      <c r="G44" s="550">
        <v>4000</v>
      </c>
      <c r="H44" s="469">
        <v>312723915</v>
      </c>
      <c r="I44" s="381" t="s">
        <v>6116</v>
      </c>
    </row>
    <row r="45" spans="1:9" s="352" customFormat="1" ht="15" customHeight="1">
      <c r="A45" s="350">
        <v>37</v>
      </c>
      <c r="B45" s="552" t="s">
        <v>683</v>
      </c>
      <c r="C45" s="409" t="s">
        <v>6156</v>
      </c>
      <c r="D45" s="410" t="s">
        <v>6157</v>
      </c>
      <c r="E45" s="640" t="s">
        <v>6158</v>
      </c>
      <c r="F45" s="396">
        <v>134.26</v>
      </c>
      <c r="G45" s="398">
        <v>1944.15</v>
      </c>
      <c r="H45" s="412" t="s">
        <v>6159</v>
      </c>
      <c r="I45" s="396" t="s">
        <v>6117</v>
      </c>
    </row>
    <row r="46" spans="1:9" s="352" customFormat="1" ht="18.75" customHeight="1">
      <c r="A46" s="350">
        <v>38</v>
      </c>
      <c r="B46" s="552" t="s">
        <v>683</v>
      </c>
      <c r="C46" s="409" t="s">
        <v>6160</v>
      </c>
      <c r="D46" s="410" t="s">
        <v>6161</v>
      </c>
      <c r="E46" s="640" t="s">
        <v>6162</v>
      </c>
      <c r="F46" s="411">
        <v>62.19</v>
      </c>
      <c r="G46" s="395">
        <v>625</v>
      </c>
      <c r="H46" s="412" t="s">
        <v>6163</v>
      </c>
      <c r="I46" s="396" t="s">
        <v>6118</v>
      </c>
    </row>
    <row r="47" spans="1:9" s="352" customFormat="1" ht="18.75" customHeight="1">
      <c r="A47" s="350">
        <v>39</v>
      </c>
      <c r="B47" s="552" t="s">
        <v>683</v>
      </c>
      <c r="C47" s="409" t="s">
        <v>6164</v>
      </c>
      <c r="D47" s="410" t="s">
        <v>6165</v>
      </c>
      <c r="E47" s="640" t="s">
        <v>6162</v>
      </c>
      <c r="F47" s="411">
        <v>121.3</v>
      </c>
      <c r="G47" s="395">
        <v>500</v>
      </c>
      <c r="H47" s="412" t="s">
        <v>6166</v>
      </c>
      <c r="I47" s="396" t="s">
        <v>6119</v>
      </c>
    </row>
    <row r="48" spans="1:9" s="352" customFormat="1" ht="18.75" customHeight="1">
      <c r="A48" s="350">
        <v>40</v>
      </c>
      <c r="B48" s="552" t="s">
        <v>683</v>
      </c>
      <c r="C48" s="409" t="s">
        <v>6167</v>
      </c>
      <c r="D48" s="410" t="s">
        <v>6168</v>
      </c>
      <c r="E48" s="640" t="s">
        <v>6162</v>
      </c>
      <c r="F48" s="411">
        <v>49.6</v>
      </c>
      <c r="G48" s="398">
        <v>562.5</v>
      </c>
      <c r="H48" s="412" t="s">
        <v>6169</v>
      </c>
      <c r="I48" s="396" t="s">
        <v>6120</v>
      </c>
    </row>
    <row r="49" spans="1:9" s="352" customFormat="1" ht="18.75" customHeight="1">
      <c r="A49" s="350">
        <v>41</v>
      </c>
      <c r="B49" s="552" t="s">
        <v>683</v>
      </c>
      <c r="C49" s="409" t="s">
        <v>6170</v>
      </c>
      <c r="D49" s="410" t="s">
        <v>6171</v>
      </c>
      <c r="E49" s="640" t="s">
        <v>6162</v>
      </c>
      <c r="F49" s="411">
        <v>78.239999999999995</v>
      </c>
      <c r="G49" s="398">
        <v>625</v>
      </c>
      <c r="H49" s="412" t="s">
        <v>6172</v>
      </c>
      <c r="I49" s="396" t="s">
        <v>6121</v>
      </c>
    </row>
    <row r="50" spans="1:9" s="352" customFormat="1" ht="18.75" customHeight="1">
      <c r="A50" s="350">
        <v>42</v>
      </c>
      <c r="B50" s="552" t="s">
        <v>683</v>
      </c>
      <c r="C50" s="409" t="s">
        <v>6173</v>
      </c>
      <c r="D50" s="410" t="s">
        <v>6174</v>
      </c>
      <c r="E50" s="640" t="s">
        <v>6162</v>
      </c>
      <c r="F50" s="411">
        <v>70</v>
      </c>
      <c r="G50" s="398">
        <v>500</v>
      </c>
      <c r="H50" s="412" t="s">
        <v>6175</v>
      </c>
      <c r="I50" s="396" t="s">
        <v>6122</v>
      </c>
    </row>
    <row r="51" spans="1:9" s="352" customFormat="1" ht="18.75" customHeight="1">
      <c r="A51" s="350">
        <v>43</v>
      </c>
      <c r="B51" s="552" t="s">
        <v>683</v>
      </c>
      <c r="C51" s="553" t="s">
        <v>6176</v>
      </c>
      <c r="D51" s="410" t="s">
        <v>6177</v>
      </c>
      <c r="E51" s="640" t="s">
        <v>6158</v>
      </c>
      <c r="F51" s="554">
        <v>205.4</v>
      </c>
      <c r="G51" s="372">
        <v>700</v>
      </c>
      <c r="H51" s="373">
        <v>21001005336</v>
      </c>
      <c r="I51" s="373" t="s">
        <v>6123</v>
      </c>
    </row>
    <row r="52" spans="1:9" s="352" customFormat="1" ht="18.75" customHeight="1">
      <c r="A52" s="350">
        <v>44</v>
      </c>
      <c r="B52" s="552" t="s">
        <v>683</v>
      </c>
      <c r="C52" s="409" t="s">
        <v>6178</v>
      </c>
      <c r="D52" s="410" t="s">
        <v>6179</v>
      </c>
      <c r="E52" s="640" t="s">
        <v>6162</v>
      </c>
      <c r="F52" s="411">
        <v>103.5</v>
      </c>
      <c r="G52" s="398">
        <v>750</v>
      </c>
      <c r="H52" s="412" t="s">
        <v>6180</v>
      </c>
      <c r="I52" s="396" t="s">
        <v>6124</v>
      </c>
    </row>
    <row r="53" spans="1:9" s="352" customFormat="1" ht="18.75" customHeight="1">
      <c r="A53" s="350">
        <v>45</v>
      </c>
      <c r="B53" s="552" t="s">
        <v>683</v>
      </c>
      <c r="C53" s="409" t="s">
        <v>6181</v>
      </c>
      <c r="D53" s="410" t="s">
        <v>6182</v>
      </c>
      <c r="E53" s="640" t="s">
        <v>6158</v>
      </c>
      <c r="F53" s="411">
        <v>14.62</v>
      </c>
      <c r="G53" s="398">
        <v>625</v>
      </c>
      <c r="H53" s="412" t="s">
        <v>6183</v>
      </c>
      <c r="I53" s="396" t="s">
        <v>6125</v>
      </c>
    </row>
    <row r="54" spans="1:9" s="352" customFormat="1" ht="18.75" customHeight="1">
      <c r="A54" s="350">
        <v>46</v>
      </c>
      <c r="B54" s="552" t="s">
        <v>683</v>
      </c>
      <c r="C54" s="409" t="s">
        <v>6184</v>
      </c>
      <c r="D54" s="410" t="s">
        <v>6185</v>
      </c>
      <c r="E54" s="640" t="s">
        <v>6162</v>
      </c>
      <c r="F54" s="411">
        <v>60</v>
      </c>
      <c r="G54" s="398">
        <v>375</v>
      </c>
      <c r="H54" s="412" t="s">
        <v>6186</v>
      </c>
      <c r="I54" s="396" t="s">
        <v>6126</v>
      </c>
    </row>
    <row r="55" spans="1:9" s="352" customFormat="1" ht="18.75" customHeight="1">
      <c r="A55" s="350">
        <v>47</v>
      </c>
      <c r="B55" s="552" t="s">
        <v>683</v>
      </c>
      <c r="C55" s="409" t="s">
        <v>6187</v>
      </c>
      <c r="D55" s="410" t="s">
        <v>6188</v>
      </c>
      <c r="E55" s="640" t="s">
        <v>6162</v>
      </c>
      <c r="F55" s="411">
        <v>70</v>
      </c>
      <c r="G55" s="398">
        <v>562.5</v>
      </c>
      <c r="H55" s="412" t="s">
        <v>6189</v>
      </c>
      <c r="I55" s="396" t="s">
        <v>6127</v>
      </c>
    </row>
    <row r="56" spans="1:9" s="352" customFormat="1" ht="18.75" customHeight="1">
      <c r="A56" s="350">
        <v>48</v>
      </c>
      <c r="B56" s="552" t="s">
        <v>683</v>
      </c>
      <c r="C56" s="409" t="s">
        <v>6190</v>
      </c>
      <c r="D56" s="410" t="s">
        <v>6191</v>
      </c>
      <c r="E56" s="640" t="s">
        <v>6162</v>
      </c>
      <c r="F56" s="411">
        <v>51</v>
      </c>
      <c r="G56" s="398">
        <v>665</v>
      </c>
      <c r="H56" s="412" t="s">
        <v>6192</v>
      </c>
      <c r="I56" s="396" t="s">
        <v>6128</v>
      </c>
    </row>
    <row r="57" spans="1:9" s="352" customFormat="1" ht="18.75" customHeight="1">
      <c r="A57" s="350">
        <v>49</v>
      </c>
      <c r="B57" s="552" t="s">
        <v>683</v>
      </c>
      <c r="C57" s="409" t="s">
        <v>6193</v>
      </c>
      <c r="D57" s="410" t="s">
        <v>6194</v>
      </c>
      <c r="E57" s="640" t="s">
        <v>6162</v>
      </c>
      <c r="F57" s="411">
        <v>50</v>
      </c>
      <c r="G57" s="398">
        <v>300</v>
      </c>
      <c r="H57" s="412" t="s">
        <v>6195</v>
      </c>
      <c r="I57" s="396" t="s">
        <v>6129</v>
      </c>
    </row>
    <row r="58" spans="1:9" s="352" customFormat="1" ht="18.75" customHeight="1">
      <c r="A58" s="350">
        <v>50</v>
      </c>
      <c r="B58" s="552" t="s">
        <v>683</v>
      </c>
      <c r="C58" s="409" t="s">
        <v>6196</v>
      </c>
      <c r="D58" s="555" t="s">
        <v>6197</v>
      </c>
      <c r="E58" s="640" t="s">
        <v>6162</v>
      </c>
      <c r="F58" s="411">
        <v>45</v>
      </c>
      <c r="G58" s="398">
        <v>700</v>
      </c>
      <c r="H58" s="412" t="s">
        <v>6198</v>
      </c>
      <c r="I58" s="396" t="s">
        <v>6130</v>
      </c>
    </row>
    <row r="59" spans="1:9" s="352" customFormat="1" ht="18.75" customHeight="1">
      <c r="A59" s="350">
        <v>51</v>
      </c>
      <c r="B59" s="552" t="s">
        <v>683</v>
      </c>
      <c r="C59" s="409" t="s">
        <v>6199</v>
      </c>
      <c r="D59" s="410" t="s">
        <v>6200</v>
      </c>
      <c r="E59" s="640" t="s">
        <v>6162</v>
      </c>
      <c r="F59" s="411">
        <v>19.5</v>
      </c>
      <c r="G59" s="398">
        <v>687.5</v>
      </c>
      <c r="H59" s="412" t="s">
        <v>6201</v>
      </c>
      <c r="I59" s="396" t="s">
        <v>6131</v>
      </c>
    </row>
    <row r="60" spans="1:9" s="352" customFormat="1" ht="18.75" customHeight="1">
      <c r="A60" s="350">
        <v>52</v>
      </c>
      <c r="B60" s="552" t="s">
        <v>683</v>
      </c>
      <c r="C60" s="409" t="s">
        <v>6202</v>
      </c>
      <c r="D60" s="410" t="s">
        <v>6203</v>
      </c>
      <c r="E60" s="640" t="s">
        <v>6162</v>
      </c>
      <c r="F60" s="411">
        <v>24</v>
      </c>
      <c r="G60" s="398">
        <v>600</v>
      </c>
      <c r="H60" s="412" t="s">
        <v>6204</v>
      </c>
      <c r="I60" s="396" t="s">
        <v>6132</v>
      </c>
    </row>
    <row r="61" spans="1:9" s="352" customFormat="1" ht="18.75" customHeight="1">
      <c r="A61" s="350">
        <v>53</v>
      </c>
      <c r="B61" s="552" t="s">
        <v>683</v>
      </c>
      <c r="C61" s="409" t="s">
        <v>6205</v>
      </c>
      <c r="D61" s="410" t="s">
        <v>6206</v>
      </c>
      <c r="E61" s="640" t="s">
        <v>6241</v>
      </c>
      <c r="F61" s="411">
        <v>52.7</v>
      </c>
      <c r="G61" s="398">
        <v>750</v>
      </c>
      <c r="H61" s="412" t="s">
        <v>6207</v>
      </c>
      <c r="I61" s="457" t="s">
        <v>6133</v>
      </c>
    </row>
    <row r="62" spans="1:9" s="352" customFormat="1" ht="18.75" customHeight="1">
      <c r="A62" s="350">
        <v>54</v>
      </c>
      <c r="B62" s="552" t="s">
        <v>683</v>
      </c>
      <c r="C62" s="409" t="s">
        <v>6208</v>
      </c>
      <c r="D62" s="410" t="s">
        <v>6209</v>
      </c>
      <c r="E62" s="640" t="s">
        <v>6162</v>
      </c>
      <c r="F62" s="411">
        <v>75</v>
      </c>
      <c r="G62" s="398">
        <v>375</v>
      </c>
      <c r="H62" s="412" t="s">
        <v>6210</v>
      </c>
      <c r="I62" s="457" t="s">
        <v>6134</v>
      </c>
    </row>
    <row r="63" spans="1:9" s="352" customFormat="1" ht="18.75" customHeight="1">
      <c r="A63" s="350">
        <v>55</v>
      </c>
      <c r="B63" s="552" t="s">
        <v>683</v>
      </c>
      <c r="C63" s="409" t="s">
        <v>6211</v>
      </c>
      <c r="D63" s="410" t="s">
        <v>6212</v>
      </c>
      <c r="E63" s="640" t="s">
        <v>6162</v>
      </c>
      <c r="F63" s="411">
        <v>45</v>
      </c>
      <c r="G63" s="398">
        <v>625</v>
      </c>
      <c r="H63" s="412" t="s">
        <v>6213</v>
      </c>
      <c r="I63" s="457" t="s">
        <v>6135</v>
      </c>
    </row>
    <row r="64" spans="1:9" s="352" customFormat="1" ht="18.75" customHeight="1">
      <c r="A64" s="350">
        <v>56</v>
      </c>
      <c r="B64" s="552" t="s">
        <v>683</v>
      </c>
      <c r="C64" s="556" t="s">
        <v>6214</v>
      </c>
      <c r="D64" s="410" t="s">
        <v>6215</v>
      </c>
      <c r="E64" s="640" t="s">
        <v>6241</v>
      </c>
      <c r="F64" s="554">
        <v>192.1</v>
      </c>
      <c r="G64" s="372">
        <v>1250</v>
      </c>
      <c r="H64" s="373">
        <v>20001008890</v>
      </c>
      <c r="I64" s="373" t="s">
        <v>6136</v>
      </c>
    </row>
    <row r="65" spans="1:9" s="352" customFormat="1" ht="18.75" customHeight="1">
      <c r="A65" s="350">
        <v>57</v>
      </c>
      <c r="B65" s="552" t="s">
        <v>683</v>
      </c>
      <c r="C65" s="553" t="s">
        <v>6216</v>
      </c>
      <c r="D65" s="410" t="s">
        <v>6217</v>
      </c>
      <c r="E65" s="640" t="s">
        <v>6162</v>
      </c>
      <c r="F65" s="554">
        <v>51</v>
      </c>
      <c r="G65" s="372">
        <v>437.5</v>
      </c>
      <c r="H65" s="374" t="s">
        <v>6218</v>
      </c>
      <c r="I65" s="457" t="s">
        <v>6137</v>
      </c>
    </row>
    <row r="66" spans="1:9" s="352" customFormat="1" ht="18.75" customHeight="1">
      <c r="A66" s="350">
        <v>58</v>
      </c>
      <c r="B66" s="552" t="s">
        <v>683</v>
      </c>
      <c r="C66" s="409" t="s">
        <v>6219</v>
      </c>
      <c r="D66" s="410" t="s">
        <v>6220</v>
      </c>
      <c r="E66" s="640" t="s">
        <v>6158</v>
      </c>
      <c r="F66" s="411">
        <v>94.8</v>
      </c>
      <c r="G66" s="398">
        <v>675</v>
      </c>
      <c r="H66" s="412" t="s">
        <v>6221</v>
      </c>
      <c r="I66" s="396" t="s">
        <v>6138</v>
      </c>
    </row>
    <row r="67" spans="1:9" s="352" customFormat="1" ht="18.75" customHeight="1">
      <c r="A67" s="350">
        <v>59</v>
      </c>
      <c r="B67" s="552" t="s">
        <v>683</v>
      </c>
      <c r="C67" s="409" t="s">
        <v>6222</v>
      </c>
      <c r="D67" s="410" t="s">
        <v>6223</v>
      </c>
      <c r="E67" s="640" t="s">
        <v>6162</v>
      </c>
      <c r="F67" s="411">
        <v>86.42</v>
      </c>
      <c r="G67" s="398">
        <v>662.5</v>
      </c>
      <c r="H67" s="412" t="s">
        <v>6224</v>
      </c>
      <c r="I67" s="396" t="s">
        <v>6139</v>
      </c>
    </row>
    <row r="68" spans="1:9" s="352" customFormat="1" ht="18.75" customHeight="1">
      <c r="A68" s="350">
        <v>60</v>
      </c>
      <c r="B68" s="552" t="s">
        <v>683</v>
      </c>
      <c r="C68" s="409" t="s">
        <v>6225</v>
      </c>
      <c r="D68" s="410" t="s">
        <v>6226</v>
      </c>
      <c r="E68" s="640" t="s">
        <v>6162</v>
      </c>
      <c r="F68" s="552">
        <v>30</v>
      </c>
      <c r="G68" s="414">
        <v>500</v>
      </c>
      <c r="H68" s="412" t="s">
        <v>6227</v>
      </c>
      <c r="I68" s="410" t="s">
        <v>6140</v>
      </c>
    </row>
    <row r="69" spans="1:9" s="352" customFormat="1" ht="18.75" customHeight="1">
      <c r="A69" s="350">
        <v>61</v>
      </c>
      <c r="B69" s="552" t="s">
        <v>683</v>
      </c>
      <c r="C69" s="553" t="s">
        <v>6228</v>
      </c>
      <c r="D69" s="410" t="s">
        <v>6229</v>
      </c>
      <c r="E69" s="640" t="s">
        <v>6162</v>
      </c>
      <c r="F69" s="552">
        <v>75</v>
      </c>
      <c r="G69" s="414">
        <v>600</v>
      </c>
      <c r="H69" s="374" t="s">
        <v>6230</v>
      </c>
      <c r="I69" s="410" t="s">
        <v>6141</v>
      </c>
    </row>
    <row r="70" spans="1:9" s="352" customFormat="1" ht="18.75" customHeight="1">
      <c r="A70" s="350">
        <v>62</v>
      </c>
      <c r="B70" s="552" t="s">
        <v>683</v>
      </c>
      <c r="C70" s="409" t="s">
        <v>6231</v>
      </c>
      <c r="D70" s="410" t="s">
        <v>6232</v>
      </c>
      <c r="E70" s="640" t="s">
        <v>6162</v>
      </c>
      <c r="F70" s="411">
        <v>128.78</v>
      </c>
      <c r="G70" s="395">
        <v>875</v>
      </c>
      <c r="H70" s="412" t="s">
        <v>6233</v>
      </c>
      <c r="I70" s="396" t="s">
        <v>6142</v>
      </c>
    </row>
    <row r="71" spans="1:9" s="352" customFormat="1" ht="27.75" customHeight="1">
      <c r="A71" s="350">
        <v>63</v>
      </c>
      <c r="B71" s="552" t="s">
        <v>683</v>
      </c>
      <c r="C71" s="410" t="s">
        <v>6234</v>
      </c>
      <c r="D71" s="410" t="s">
        <v>6235</v>
      </c>
      <c r="E71" s="640" t="s">
        <v>6162</v>
      </c>
      <c r="F71" s="552">
        <v>72</v>
      </c>
      <c r="G71" s="414">
        <v>437</v>
      </c>
      <c r="H71" s="414">
        <v>27001000275</v>
      </c>
      <c r="I71" s="382" t="s">
        <v>6143</v>
      </c>
    </row>
    <row r="72" spans="1:9" s="352" customFormat="1" ht="18.75" customHeight="1">
      <c r="A72" s="350">
        <v>64</v>
      </c>
      <c r="B72" s="552" t="s">
        <v>683</v>
      </c>
      <c r="C72" s="409" t="s">
        <v>6236</v>
      </c>
      <c r="D72" s="410" t="s">
        <v>6237</v>
      </c>
      <c r="E72" s="640" t="s">
        <v>6162</v>
      </c>
      <c r="F72" s="411">
        <v>58</v>
      </c>
      <c r="G72" s="398">
        <v>875</v>
      </c>
      <c r="H72" s="412" t="s">
        <v>6238</v>
      </c>
      <c r="I72" s="396" t="s">
        <v>6144</v>
      </c>
    </row>
    <row r="73" spans="1:9" s="352" customFormat="1" ht="19.5" customHeight="1">
      <c r="A73" s="350">
        <v>65</v>
      </c>
      <c r="B73" s="552" t="s">
        <v>683</v>
      </c>
      <c r="C73" s="409" t="s">
        <v>6239</v>
      </c>
      <c r="D73" s="414" t="s">
        <v>6240</v>
      </c>
      <c r="E73" s="640" t="s">
        <v>6241</v>
      </c>
      <c r="F73" s="411">
        <v>75.48</v>
      </c>
      <c r="G73" s="398">
        <v>750</v>
      </c>
      <c r="H73" s="412" t="s">
        <v>6242</v>
      </c>
      <c r="I73" s="396" t="s">
        <v>6145</v>
      </c>
    </row>
    <row r="74" spans="1:9" s="352" customFormat="1" ht="19.5" customHeight="1">
      <c r="A74" s="350">
        <v>66</v>
      </c>
      <c r="B74" s="552" t="s">
        <v>683</v>
      </c>
      <c r="C74" s="409" t="s">
        <v>6243</v>
      </c>
      <c r="D74" s="410" t="s">
        <v>6244</v>
      </c>
      <c r="E74" s="640" t="s">
        <v>6241</v>
      </c>
      <c r="F74" s="411">
        <v>125</v>
      </c>
      <c r="G74" s="398">
        <v>812.5</v>
      </c>
      <c r="H74" s="412" t="s">
        <v>6245</v>
      </c>
      <c r="I74" s="396" t="s">
        <v>6146</v>
      </c>
    </row>
    <row r="75" spans="1:9" s="352" customFormat="1" ht="19.5" customHeight="1">
      <c r="A75" s="350">
        <v>67</v>
      </c>
      <c r="B75" s="552" t="s">
        <v>683</v>
      </c>
      <c r="C75" s="409" t="s">
        <v>6246</v>
      </c>
      <c r="D75" s="410" t="s">
        <v>6247</v>
      </c>
      <c r="E75" s="640" t="s">
        <v>6162</v>
      </c>
      <c r="F75" s="411">
        <v>65</v>
      </c>
      <c r="G75" s="398">
        <v>750</v>
      </c>
      <c r="H75" s="412" t="s">
        <v>6248</v>
      </c>
      <c r="I75" s="396" t="s">
        <v>6147</v>
      </c>
    </row>
    <row r="76" spans="1:9" s="352" customFormat="1" ht="19.5" customHeight="1">
      <c r="A76" s="350">
        <v>68</v>
      </c>
      <c r="B76" s="552" t="s">
        <v>683</v>
      </c>
      <c r="C76" s="409" t="s">
        <v>6249</v>
      </c>
      <c r="D76" s="410" t="s">
        <v>6250</v>
      </c>
      <c r="E76" s="640" t="s">
        <v>6162</v>
      </c>
      <c r="F76" s="411">
        <v>60</v>
      </c>
      <c r="G76" s="398">
        <v>750</v>
      </c>
      <c r="H76" s="412" t="s">
        <v>6251</v>
      </c>
      <c r="I76" s="396" t="s">
        <v>6148</v>
      </c>
    </row>
    <row r="77" spans="1:9" s="352" customFormat="1" ht="19.5" customHeight="1">
      <c r="A77" s="350">
        <v>69</v>
      </c>
      <c r="B77" s="552" t="s">
        <v>683</v>
      </c>
      <c r="C77" s="409" t="s">
        <v>6252</v>
      </c>
      <c r="D77" s="410" t="s">
        <v>6253</v>
      </c>
      <c r="E77" s="640" t="s">
        <v>6241</v>
      </c>
      <c r="F77" s="411">
        <v>278.5</v>
      </c>
      <c r="G77" s="398">
        <v>1500</v>
      </c>
      <c r="H77" s="412" t="s">
        <v>6254</v>
      </c>
      <c r="I77" s="396" t="s">
        <v>6149</v>
      </c>
    </row>
    <row r="78" spans="1:9" s="352" customFormat="1" ht="19.5" customHeight="1">
      <c r="A78" s="350">
        <v>70</v>
      </c>
      <c r="B78" s="350" t="s">
        <v>683</v>
      </c>
      <c r="C78" s="394" t="s">
        <v>6255</v>
      </c>
      <c r="D78" s="353" t="s">
        <v>6256</v>
      </c>
      <c r="E78" s="640" t="s">
        <v>6158</v>
      </c>
      <c r="F78" s="391">
        <v>147.5</v>
      </c>
      <c r="G78" s="395">
        <v>2050</v>
      </c>
      <c r="H78" s="393" t="s">
        <v>6257</v>
      </c>
      <c r="I78" s="390" t="s">
        <v>6150</v>
      </c>
    </row>
    <row r="79" spans="1:9" s="352" customFormat="1" ht="19.5" customHeight="1">
      <c r="A79" s="350">
        <v>71</v>
      </c>
      <c r="B79" s="350" t="s">
        <v>683</v>
      </c>
      <c r="C79" s="394" t="s">
        <v>6258</v>
      </c>
      <c r="D79" s="353" t="s">
        <v>6259</v>
      </c>
      <c r="E79" s="640" t="s">
        <v>6162</v>
      </c>
      <c r="F79" s="391">
        <v>35</v>
      </c>
      <c r="G79" s="395">
        <v>750</v>
      </c>
      <c r="H79" s="412" t="s">
        <v>6260</v>
      </c>
      <c r="I79" s="457" t="s">
        <v>6151</v>
      </c>
    </row>
    <row r="80" spans="1:9" s="551" customFormat="1" ht="19.5" customHeight="1">
      <c r="A80" s="350">
        <v>72</v>
      </c>
      <c r="B80" s="350" t="s">
        <v>683</v>
      </c>
      <c r="C80" s="459" t="s">
        <v>6261</v>
      </c>
      <c r="D80" s="459" t="s">
        <v>6262</v>
      </c>
      <c r="E80" s="459" t="s">
        <v>6263</v>
      </c>
      <c r="F80" s="549">
        <v>50.19</v>
      </c>
      <c r="G80" s="550">
        <v>375</v>
      </c>
      <c r="H80" s="557">
        <v>35001072630</v>
      </c>
      <c r="I80" s="381" t="s">
        <v>6152</v>
      </c>
    </row>
    <row r="81" spans="1:9" s="352" customFormat="1" ht="19.5" customHeight="1">
      <c r="A81" s="350">
        <v>73</v>
      </c>
      <c r="B81" s="350" t="s">
        <v>683</v>
      </c>
      <c r="C81" s="394" t="s">
        <v>6264</v>
      </c>
      <c r="D81" s="353" t="s">
        <v>6265</v>
      </c>
      <c r="E81" s="640" t="s">
        <v>6266</v>
      </c>
      <c r="F81" s="391"/>
      <c r="G81" s="395">
        <v>625</v>
      </c>
      <c r="H81" s="469" t="s">
        <v>6267</v>
      </c>
      <c r="I81" s="381" t="s">
        <v>6153</v>
      </c>
    </row>
    <row r="82" spans="1:9" s="463" customFormat="1" ht="26.25" customHeight="1">
      <c r="A82" s="543"/>
      <c r="B82" s="543"/>
      <c r="C82" s="544"/>
      <c r="D82" s="544"/>
      <c r="E82" s="544"/>
      <c r="F82" s="545"/>
      <c r="G82" s="546"/>
      <c r="H82" s="547"/>
      <c r="I82" s="548"/>
    </row>
    <row r="83" spans="1:9">
      <c r="A83" s="169"/>
      <c r="B83" s="169"/>
      <c r="C83" s="169"/>
      <c r="D83" s="169"/>
      <c r="E83" s="169"/>
      <c r="F83" s="169"/>
      <c r="G83" s="169"/>
      <c r="H83" s="169"/>
      <c r="I83" s="169"/>
    </row>
    <row r="84" spans="1:9">
      <c r="A84" s="306"/>
      <c r="B84" s="306"/>
      <c r="C84" s="169"/>
      <c r="D84" s="169"/>
      <c r="E84" s="169"/>
      <c r="F84" s="169"/>
      <c r="G84" s="169"/>
      <c r="H84" s="169"/>
      <c r="I84" s="169"/>
    </row>
    <row r="85" spans="1:9" ht="15">
      <c r="A85" s="21"/>
      <c r="B85" s="21"/>
      <c r="C85" s="307" t="s">
        <v>107</v>
      </c>
      <c r="D85" s="21"/>
      <c r="E85" s="21"/>
      <c r="F85" s="19"/>
      <c r="G85" s="21"/>
      <c r="H85" s="21"/>
      <c r="I85" s="21"/>
    </row>
    <row r="86" spans="1:9" ht="15">
      <c r="A86" s="21"/>
      <c r="B86" s="21"/>
      <c r="C86" s="21"/>
      <c r="D86" s="695"/>
      <c r="E86" s="695"/>
      <c r="G86" s="172"/>
      <c r="H86" s="308"/>
    </row>
    <row r="87" spans="1:9" ht="15">
      <c r="C87" s="21"/>
      <c r="D87" s="696" t="s">
        <v>263</v>
      </c>
      <c r="E87" s="696"/>
      <c r="G87" s="697" t="s">
        <v>492</v>
      </c>
      <c r="H87" s="697"/>
    </row>
    <row r="88" spans="1:9" ht="15">
      <c r="C88" s="21"/>
      <c r="D88" s="21"/>
      <c r="E88" s="21"/>
      <c r="G88" s="698"/>
      <c r="H88" s="698"/>
    </row>
    <row r="89" spans="1:9" ht="15">
      <c r="C89" s="21"/>
      <c r="D89" s="699" t="s">
        <v>139</v>
      </c>
      <c r="E89" s="699"/>
      <c r="G89" s="698"/>
      <c r="H89" s="698"/>
    </row>
  </sheetData>
  <mergeCells count="4">
    <mergeCell ref="D86:E86"/>
    <mergeCell ref="D87:E87"/>
    <mergeCell ref="G87:H89"/>
    <mergeCell ref="D89:E89"/>
  </mergeCells>
  <dataValidations count="1">
    <dataValidation type="list" allowBlank="1" showInputMessage="1" showErrorMessage="1" sqref="B9:B82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57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5"/>
  <sheetViews>
    <sheetView view="pageBreakPreview" zoomScale="80" zoomScaleNormal="100" zoomScaleSheetLayoutView="80" workbookViewId="0">
      <selection activeCell="O26" sqref="O26"/>
    </sheetView>
  </sheetViews>
  <sheetFormatPr defaultRowHeight="12.75"/>
  <cols>
    <col min="1" max="1" width="6.85546875" style="300" customWidth="1"/>
    <col min="2" max="2" width="14.85546875" style="300" customWidth="1"/>
    <col min="3" max="3" width="21.140625" style="300" customWidth="1"/>
    <col min="4" max="4" width="12.7109375" style="300" customWidth="1"/>
    <col min="5" max="5" width="18.7109375" style="300" bestFit="1" customWidth="1"/>
    <col min="6" max="6" width="13.42578125" style="300" bestFit="1" customWidth="1"/>
    <col min="7" max="7" width="15.28515625" style="300" customWidth="1"/>
    <col min="8" max="8" width="23.85546875" style="300" customWidth="1"/>
    <col min="9" max="9" width="12.140625" style="300" bestFit="1" customWidth="1"/>
    <col min="10" max="10" width="19" style="300" customWidth="1"/>
    <col min="11" max="11" width="17.7109375" style="300" customWidth="1"/>
    <col min="12" max="16384" width="9.140625" style="300"/>
  </cols>
  <sheetData>
    <row r="1" spans="1:12" s="173" customFormat="1" ht="15">
      <c r="A1" s="166" t="s">
        <v>300</v>
      </c>
      <c r="B1" s="166"/>
      <c r="C1" s="166"/>
      <c r="D1" s="167"/>
      <c r="E1" s="167"/>
      <c r="F1" s="167"/>
      <c r="G1" s="167"/>
      <c r="H1" s="167"/>
      <c r="I1" s="167"/>
      <c r="J1" s="167"/>
      <c r="K1" s="287" t="s">
        <v>109</v>
      </c>
    </row>
    <row r="2" spans="1:12" s="173" customFormat="1" ht="15">
      <c r="A2" s="126" t="s">
        <v>140</v>
      </c>
      <c r="B2" s="126"/>
      <c r="C2" s="126"/>
      <c r="D2" s="167"/>
      <c r="E2" s="167"/>
      <c r="F2" s="167"/>
      <c r="G2" s="167"/>
      <c r="H2" s="167"/>
      <c r="I2" s="167"/>
      <c r="J2" s="167"/>
      <c r="K2" s="284" t="str">
        <f>'ფორმა N1'!K2</f>
        <v>01.01.2020-12.31.2020</v>
      </c>
    </row>
    <row r="3" spans="1:12" s="173" customFormat="1" ht="1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20"/>
      <c r="L3" s="300"/>
    </row>
    <row r="4" spans="1:12" s="173" customFormat="1" ht="15">
      <c r="A4" s="96" t="s">
        <v>269</v>
      </c>
      <c r="B4" s="96"/>
      <c r="C4" s="96"/>
      <c r="D4" s="96"/>
      <c r="E4" s="96"/>
      <c r="F4" s="295"/>
      <c r="G4" s="168"/>
      <c r="H4" s="167"/>
      <c r="I4" s="167"/>
      <c r="J4" s="167"/>
      <c r="K4" s="167"/>
    </row>
    <row r="5" spans="1:12" ht="15">
      <c r="A5" s="296" t="str">
        <f>'ფორმა N1'!A5</f>
        <v>მპგ "ევროპული საქართველო-მოძრაობა თავისუფლებისთვის"</v>
      </c>
      <c r="B5" s="296"/>
      <c r="C5" s="296"/>
      <c r="D5" s="297"/>
      <c r="E5" s="297"/>
      <c r="F5" s="297"/>
      <c r="G5" s="298"/>
      <c r="H5" s="299"/>
      <c r="I5" s="299"/>
      <c r="J5" s="299"/>
      <c r="K5" s="298"/>
    </row>
    <row r="6" spans="1:12" s="173" customFormat="1" ht="13.5">
      <c r="A6" s="121"/>
      <c r="B6" s="121"/>
      <c r="C6" s="121"/>
      <c r="D6" s="301"/>
      <c r="E6" s="301"/>
      <c r="F6" s="301"/>
      <c r="G6" s="167"/>
      <c r="H6" s="167"/>
      <c r="I6" s="167"/>
      <c r="J6" s="167"/>
      <c r="K6" s="167"/>
    </row>
    <row r="7" spans="1:12" s="173" customFormat="1" ht="60">
      <c r="A7" s="302" t="s">
        <v>64</v>
      </c>
      <c r="B7" s="302" t="s">
        <v>485</v>
      </c>
      <c r="C7" s="302" t="s">
        <v>243</v>
      </c>
      <c r="D7" s="303" t="s">
        <v>240</v>
      </c>
      <c r="E7" s="303" t="s">
        <v>241</v>
      </c>
      <c r="F7" s="303" t="s">
        <v>340</v>
      </c>
      <c r="G7" s="303" t="s">
        <v>242</v>
      </c>
      <c r="H7" s="303" t="s">
        <v>493</v>
      </c>
      <c r="I7" s="303" t="s">
        <v>239</v>
      </c>
      <c r="J7" s="303" t="s">
        <v>490</v>
      </c>
      <c r="K7" s="303" t="s">
        <v>491</v>
      </c>
    </row>
    <row r="8" spans="1:12" s="173" customFormat="1" ht="15">
      <c r="A8" s="302">
        <v>1</v>
      </c>
      <c r="B8" s="302">
        <v>2</v>
      </c>
      <c r="C8" s="302">
        <v>3</v>
      </c>
      <c r="D8" s="303">
        <v>4</v>
      </c>
      <c r="E8" s="302">
        <v>5</v>
      </c>
      <c r="F8" s="303">
        <v>6</v>
      </c>
      <c r="G8" s="302">
        <v>7</v>
      </c>
      <c r="H8" s="303">
        <v>8</v>
      </c>
      <c r="I8" s="302">
        <v>9</v>
      </c>
      <c r="J8" s="302">
        <v>10</v>
      </c>
      <c r="K8" s="303">
        <v>11</v>
      </c>
    </row>
    <row r="9" spans="1:12" s="173" customFormat="1" ht="30.75" customHeight="1">
      <c r="A9" s="304">
        <v>1</v>
      </c>
      <c r="B9" s="304" t="s">
        <v>928</v>
      </c>
      <c r="C9" s="439" t="s">
        <v>929</v>
      </c>
      <c r="D9" s="439" t="s">
        <v>930</v>
      </c>
      <c r="E9" s="439" t="s">
        <v>931</v>
      </c>
      <c r="F9" s="439">
        <v>2007</v>
      </c>
      <c r="G9" s="439" t="s">
        <v>932</v>
      </c>
      <c r="H9" s="439">
        <v>12250</v>
      </c>
      <c r="I9" s="440">
        <v>42822</v>
      </c>
      <c r="J9" s="410"/>
      <c r="K9" s="305"/>
    </row>
    <row r="10" spans="1:12" s="173" customFormat="1" ht="15">
      <c r="A10" s="304">
        <v>2</v>
      </c>
      <c r="B10" s="304"/>
      <c r="C10" s="304"/>
      <c r="D10" s="305"/>
      <c r="E10" s="305"/>
      <c r="F10" s="305"/>
      <c r="G10" s="305"/>
      <c r="H10" s="305"/>
      <c r="I10" s="305"/>
      <c r="J10" s="305"/>
      <c r="K10" s="305"/>
    </row>
    <row r="11" spans="1:12" s="173" customFormat="1" ht="15">
      <c r="A11" s="304">
        <v>3</v>
      </c>
      <c r="B11" s="304"/>
      <c r="C11" s="304"/>
      <c r="D11" s="305"/>
      <c r="E11" s="305"/>
      <c r="F11" s="305"/>
      <c r="G11" s="305"/>
      <c r="H11" s="305"/>
      <c r="I11" s="305"/>
      <c r="J11" s="305"/>
      <c r="K11" s="305"/>
    </row>
    <row r="12" spans="1:12" s="173" customFormat="1" ht="15">
      <c r="A12" s="304">
        <v>4</v>
      </c>
      <c r="B12" s="304"/>
      <c r="C12" s="304"/>
      <c r="D12" s="305"/>
      <c r="E12" s="305"/>
      <c r="F12" s="305"/>
      <c r="G12" s="305"/>
      <c r="H12" s="305"/>
      <c r="I12" s="305"/>
      <c r="J12" s="305"/>
      <c r="K12" s="305"/>
    </row>
    <row r="13" spans="1:12" s="173" customFormat="1" ht="15">
      <c r="A13" s="304">
        <v>5</v>
      </c>
      <c r="B13" s="304"/>
      <c r="C13" s="304"/>
      <c r="D13" s="305"/>
      <c r="E13" s="305"/>
      <c r="F13" s="305"/>
      <c r="G13" s="305"/>
      <c r="H13" s="305"/>
      <c r="I13" s="305"/>
      <c r="J13" s="305"/>
      <c r="K13" s="305"/>
    </row>
    <row r="14" spans="1:12" s="173" customFormat="1" ht="15">
      <c r="A14" s="304">
        <v>6</v>
      </c>
      <c r="B14" s="304"/>
      <c r="C14" s="304"/>
      <c r="D14" s="305"/>
      <c r="E14" s="305"/>
      <c r="F14" s="305"/>
      <c r="G14" s="305"/>
      <c r="H14" s="305"/>
      <c r="I14" s="305"/>
      <c r="J14" s="305"/>
      <c r="K14" s="305"/>
    </row>
    <row r="15" spans="1:12" s="173" customFormat="1" ht="15">
      <c r="A15" s="304">
        <v>7</v>
      </c>
      <c r="B15" s="304"/>
      <c r="C15" s="304"/>
      <c r="D15" s="305"/>
      <c r="E15" s="305"/>
      <c r="F15" s="305"/>
      <c r="G15" s="305"/>
      <c r="H15" s="305"/>
      <c r="I15" s="305"/>
      <c r="J15" s="305"/>
      <c r="K15" s="305"/>
    </row>
    <row r="16" spans="1:12" s="173" customFormat="1" ht="15">
      <c r="A16" s="304">
        <v>8</v>
      </c>
      <c r="B16" s="304"/>
      <c r="C16" s="304"/>
      <c r="D16" s="305"/>
      <c r="E16" s="305"/>
      <c r="F16" s="305"/>
      <c r="G16" s="305"/>
      <c r="H16" s="305"/>
      <c r="I16" s="305"/>
      <c r="J16" s="305"/>
      <c r="K16" s="305"/>
    </row>
    <row r="17" spans="1:11" s="173" customFormat="1" ht="15">
      <c r="A17" s="304">
        <v>9</v>
      </c>
      <c r="B17" s="304"/>
      <c r="C17" s="304"/>
      <c r="D17" s="305"/>
      <c r="E17" s="305"/>
      <c r="F17" s="305"/>
      <c r="G17" s="305"/>
      <c r="H17" s="305"/>
      <c r="I17" s="305"/>
      <c r="J17" s="305"/>
      <c r="K17" s="305"/>
    </row>
    <row r="18" spans="1:11" s="173" customFormat="1" ht="15">
      <c r="A18" s="304">
        <v>10</v>
      </c>
      <c r="B18" s="304"/>
      <c r="C18" s="304"/>
      <c r="D18" s="305"/>
      <c r="E18" s="305"/>
      <c r="F18" s="305"/>
      <c r="G18" s="305"/>
      <c r="H18" s="305"/>
      <c r="I18" s="305"/>
      <c r="J18" s="305"/>
      <c r="K18" s="305"/>
    </row>
    <row r="19" spans="1:11" s="173" customFormat="1" ht="15">
      <c r="A19" s="304">
        <v>11</v>
      </c>
      <c r="B19" s="304"/>
      <c r="C19" s="304"/>
      <c r="D19" s="305"/>
      <c r="E19" s="305"/>
      <c r="F19" s="305"/>
      <c r="G19" s="305"/>
      <c r="H19" s="305"/>
      <c r="I19" s="305"/>
      <c r="J19" s="305"/>
      <c r="K19" s="305"/>
    </row>
    <row r="20" spans="1:11" s="173" customFormat="1" ht="15">
      <c r="A20" s="304">
        <v>12</v>
      </c>
      <c r="B20" s="304"/>
      <c r="C20" s="304"/>
      <c r="D20" s="305"/>
      <c r="E20" s="305"/>
      <c r="F20" s="305"/>
      <c r="G20" s="305"/>
      <c r="H20" s="305"/>
      <c r="I20" s="305"/>
      <c r="J20" s="305"/>
      <c r="K20" s="305"/>
    </row>
    <row r="21" spans="1:11" s="173" customFormat="1" ht="15">
      <c r="A21" s="304">
        <v>13</v>
      </c>
      <c r="B21" s="304"/>
      <c r="C21" s="304"/>
      <c r="D21" s="305"/>
      <c r="E21" s="305"/>
      <c r="F21" s="305"/>
      <c r="G21" s="305"/>
      <c r="H21" s="305"/>
      <c r="I21" s="305"/>
      <c r="J21" s="305"/>
      <c r="K21" s="305"/>
    </row>
    <row r="22" spans="1:11" s="173" customFormat="1" ht="15">
      <c r="A22" s="304">
        <v>14</v>
      </c>
      <c r="B22" s="304"/>
      <c r="C22" s="304"/>
      <c r="D22" s="305"/>
      <c r="E22" s="305"/>
      <c r="F22" s="305"/>
      <c r="G22" s="305"/>
      <c r="H22" s="305"/>
      <c r="I22" s="305"/>
      <c r="J22" s="305"/>
      <c r="K22" s="305"/>
    </row>
    <row r="23" spans="1:11" s="173" customFormat="1" ht="15">
      <c r="A23" s="304">
        <v>15</v>
      </c>
      <c r="B23" s="304"/>
      <c r="C23" s="304"/>
      <c r="D23" s="305"/>
      <c r="E23" s="305"/>
      <c r="F23" s="305"/>
      <c r="G23" s="305"/>
      <c r="H23" s="305"/>
      <c r="I23" s="305"/>
      <c r="J23" s="305"/>
      <c r="K23" s="305"/>
    </row>
    <row r="24" spans="1:11" s="173" customFormat="1" ht="15">
      <c r="A24" s="304">
        <v>16</v>
      </c>
      <c r="B24" s="304"/>
      <c r="C24" s="304"/>
      <c r="D24" s="305"/>
      <c r="E24" s="305"/>
      <c r="F24" s="305"/>
      <c r="G24" s="305"/>
      <c r="H24" s="305"/>
      <c r="I24" s="305"/>
      <c r="J24" s="305"/>
      <c r="K24" s="305"/>
    </row>
    <row r="25" spans="1:11" s="173" customFormat="1" ht="15">
      <c r="A25" s="304">
        <v>17</v>
      </c>
      <c r="B25" s="304"/>
      <c r="C25" s="304"/>
      <c r="D25" s="305"/>
      <c r="E25" s="305"/>
      <c r="F25" s="305"/>
      <c r="G25" s="305"/>
      <c r="H25" s="305"/>
      <c r="I25" s="305"/>
      <c r="J25" s="305"/>
      <c r="K25" s="305"/>
    </row>
    <row r="26" spans="1:11" s="173" customFormat="1" ht="15">
      <c r="A26" s="304">
        <v>18</v>
      </c>
      <c r="B26" s="304"/>
      <c r="C26" s="304"/>
      <c r="D26" s="305"/>
      <c r="E26" s="305"/>
      <c r="F26" s="305"/>
      <c r="G26" s="305"/>
      <c r="H26" s="305"/>
      <c r="I26" s="305"/>
      <c r="J26" s="305"/>
      <c r="K26" s="305"/>
    </row>
    <row r="27" spans="1:11" s="173" customFormat="1" ht="15">
      <c r="A27" s="304" t="s">
        <v>273</v>
      </c>
      <c r="B27" s="304"/>
      <c r="C27" s="304"/>
      <c r="D27" s="305"/>
      <c r="E27" s="305"/>
      <c r="F27" s="305"/>
      <c r="G27" s="305"/>
      <c r="H27" s="305"/>
      <c r="I27" s="305"/>
      <c r="J27" s="305"/>
      <c r="K27" s="305"/>
    </row>
    <row r="28" spans="1:11">
      <c r="A28" s="309"/>
      <c r="B28" s="309"/>
      <c r="C28" s="309"/>
      <c r="D28" s="309"/>
      <c r="E28" s="309"/>
      <c r="F28" s="309"/>
      <c r="G28" s="309"/>
      <c r="H28" s="309"/>
      <c r="I28" s="309"/>
      <c r="J28" s="309"/>
      <c r="K28" s="309"/>
    </row>
    <row r="29" spans="1:11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</row>
    <row r="30" spans="1:11">
      <c r="A30" s="310"/>
      <c r="B30" s="310"/>
      <c r="C30" s="310"/>
      <c r="D30" s="309"/>
      <c r="E30" s="309"/>
      <c r="F30" s="309"/>
      <c r="G30" s="309"/>
      <c r="H30" s="309"/>
      <c r="I30" s="309"/>
      <c r="J30" s="309"/>
      <c r="K30" s="309"/>
    </row>
    <row r="31" spans="1:11" ht="15">
      <c r="A31" s="311"/>
      <c r="B31" s="311"/>
      <c r="C31" s="311"/>
      <c r="D31" s="312" t="s">
        <v>107</v>
      </c>
      <c r="E31" s="311"/>
      <c r="F31" s="311"/>
      <c r="G31" s="313"/>
      <c r="H31" s="311"/>
      <c r="I31" s="311"/>
      <c r="J31" s="311"/>
      <c r="K31" s="311"/>
    </row>
    <row r="32" spans="1:11" ht="15">
      <c r="A32" s="311"/>
      <c r="B32" s="311"/>
      <c r="C32" s="311"/>
      <c r="D32" s="311"/>
      <c r="E32" s="314"/>
      <c r="F32" s="311"/>
      <c r="H32" s="314"/>
      <c r="I32" s="314"/>
      <c r="J32" s="315"/>
    </row>
    <row r="33" spans="4:9" ht="15">
      <c r="D33" s="311"/>
      <c r="E33" s="316" t="s">
        <v>263</v>
      </c>
      <c r="F33" s="311"/>
      <c r="H33" s="317" t="s">
        <v>268</v>
      </c>
      <c r="I33" s="317"/>
    </row>
    <row r="34" spans="4:9" ht="15">
      <c r="D34" s="311"/>
      <c r="E34" s="318" t="s">
        <v>139</v>
      </c>
      <c r="F34" s="311"/>
      <c r="H34" s="311" t="s">
        <v>264</v>
      </c>
      <c r="I34" s="311"/>
    </row>
    <row r="35" spans="4:9" ht="15">
      <c r="D35" s="311"/>
      <c r="E35" s="318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N23" sqref="N23"/>
    </sheetView>
  </sheetViews>
  <sheetFormatPr defaultRowHeight="12.75"/>
  <cols>
    <col min="1" max="1" width="11.7109375" style="158" customWidth="1"/>
    <col min="2" max="2" width="21.5703125" style="158" customWidth="1"/>
    <col min="3" max="3" width="19.140625" style="158" customWidth="1"/>
    <col min="4" max="4" width="23.7109375" style="158" customWidth="1"/>
    <col min="5" max="6" width="16.5703125" style="158" bestFit="1" customWidth="1"/>
    <col min="7" max="7" width="17" style="158" customWidth="1"/>
    <col min="8" max="8" width="19" style="158" customWidth="1"/>
    <col min="9" max="9" width="24.42578125" style="158" customWidth="1"/>
    <col min="10" max="16384" width="9.140625" style="158"/>
  </cols>
  <sheetData>
    <row r="1" spans="1:13" customFormat="1" ht="15">
      <c r="A1" s="116" t="s">
        <v>427</v>
      </c>
      <c r="B1" s="117"/>
      <c r="C1" s="117"/>
      <c r="D1" s="117"/>
      <c r="E1" s="117"/>
      <c r="F1" s="117"/>
      <c r="G1" s="117"/>
      <c r="H1" s="123"/>
      <c r="I1" s="66" t="s">
        <v>109</v>
      </c>
    </row>
    <row r="2" spans="1:13" customFormat="1" ht="15">
      <c r="A2" s="90" t="s">
        <v>140</v>
      </c>
      <c r="B2" s="117"/>
      <c r="C2" s="117"/>
      <c r="D2" s="117"/>
      <c r="E2" s="117"/>
      <c r="F2" s="117"/>
      <c r="G2" s="117"/>
      <c r="H2" s="123"/>
      <c r="I2" s="179" t="str">
        <f>'ფორმა N1'!K2</f>
        <v>01.01.2020-12.31.2020</v>
      </c>
    </row>
    <row r="3" spans="1:13" customFormat="1" ht="15">
      <c r="A3" s="117"/>
      <c r="B3" s="117"/>
      <c r="C3" s="117"/>
      <c r="D3" s="117"/>
      <c r="E3" s="117"/>
      <c r="F3" s="117"/>
      <c r="G3" s="117"/>
      <c r="H3" s="120"/>
      <c r="I3" s="120"/>
      <c r="M3" s="158"/>
    </row>
    <row r="4" spans="1:13" customFormat="1" ht="15">
      <c r="A4" s="64" t="str">
        <f>'ფორმა N2'!A4</f>
        <v>ანგარიშვალდებული პირის დასახელება:</v>
      </c>
      <c r="B4" s="64"/>
      <c r="C4" s="64"/>
      <c r="D4" s="117"/>
      <c r="E4" s="117"/>
      <c r="F4" s="117"/>
      <c r="G4" s="117"/>
      <c r="H4" s="117"/>
      <c r="I4" s="124"/>
    </row>
    <row r="5" spans="1:13" ht="15">
      <c r="A5" s="181" t="str">
        <f>'ფორმა N1'!A5</f>
        <v>მპგ "ევროპული საქართველო-მოძრაობა თავისუფლებისთვის"</v>
      </c>
      <c r="B5" s="68"/>
      <c r="C5" s="68"/>
      <c r="D5" s="183"/>
      <c r="E5" s="183"/>
      <c r="F5" s="183"/>
      <c r="G5" s="183"/>
      <c r="H5" s="183"/>
      <c r="I5" s="182"/>
    </row>
    <row r="6" spans="1:13" customFormat="1" ht="13.5">
      <c r="A6" s="121"/>
      <c r="B6" s="122"/>
      <c r="C6" s="122"/>
      <c r="D6" s="117"/>
      <c r="E6" s="117"/>
      <c r="F6" s="117"/>
      <c r="G6" s="117"/>
      <c r="H6" s="117"/>
      <c r="I6" s="117"/>
    </row>
    <row r="7" spans="1:13" customFormat="1" ht="75">
      <c r="A7" s="125" t="s">
        <v>64</v>
      </c>
      <c r="B7" s="115" t="s">
        <v>366</v>
      </c>
      <c r="C7" s="115" t="s">
        <v>367</v>
      </c>
      <c r="D7" s="115" t="s">
        <v>372</v>
      </c>
      <c r="E7" s="115" t="s">
        <v>373</v>
      </c>
      <c r="F7" s="115" t="s">
        <v>368</v>
      </c>
      <c r="G7" s="115" t="s">
        <v>369</v>
      </c>
      <c r="H7" s="115" t="s">
        <v>380</v>
      </c>
      <c r="I7" s="115" t="s">
        <v>370</v>
      </c>
    </row>
    <row r="8" spans="1:13" customFormat="1" ht="15">
      <c r="A8" s="113">
        <v>1</v>
      </c>
      <c r="B8" s="113">
        <v>2</v>
      </c>
      <c r="C8" s="115">
        <v>3</v>
      </c>
      <c r="D8" s="113">
        <v>6</v>
      </c>
      <c r="E8" s="115">
        <v>7</v>
      </c>
      <c r="F8" s="113">
        <v>8</v>
      </c>
      <c r="G8" s="113">
        <v>9</v>
      </c>
      <c r="H8" s="113">
        <v>10</v>
      </c>
      <c r="I8" s="115">
        <v>11</v>
      </c>
    </row>
    <row r="9" spans="1:13" customFormat="1" ht="68.25" customHeight="1">
      <c r="A9" s="56">
        <v>1</v>
      </c>
      <c r="B9" s="25" t="s">
        <v>6268</v>
      </c>
      <c r="C9" s="25" t="s">
        <v>6269</v>
      </c>
      <c r="D9" s="25" t="s">
        <v>6270</v>
      </c>
      <c r="E9" s="387" t="s">
        <v>6271</v>
      </c>
      <c r="F9" s="178" t="s">
        <v>6272</v>
      </c>
      <c r="G9" s="178" t="s">
        <v>6273</v>
      </c>
      <c r="H9" s="178"/>
      <c r="I9" s="558"/>
    </row>
    <row r="10" spans="1:13" customFormat="1" ht="63" customHeight="1">
      <c r="A10" s="56">
        <v>2</v>
      </c>
      <c r="B10" s="25" t="s">
        <v>6268</v>
      </c>
      <c r="C10" s="25" t="s">
        <v>6274</v>
      </c>
      <c r="D10" s="25">
        <v>5000</v>
      </c>
      <c r="E10" s="386" t="s">
        <v>6275</v>
      </c>
      <c r="F10" s="385" t="s">
        <v>6276</v>
      </c>
      <c r="G10" s="386" t="s">
        <v>3525</v>
      </c>
      <c r="H10" s="178"/>
      <c r="I10" s="25"/>
    </row>
    <row r="11" spans="1:13" customFormat="1" ht="15">
      <c r="A11" s="56">
        <v>3</v>
      </c>
      <c r="B11" s="25"/>
      <c r="C11" s="25"/>
      <c r="D11" s="25"/>
      <c r="E11" s="25"/>
      <c r="F11" s="178"/>
      <c r="G11" s="178"/>
      <c r="H11" s="178"/>
      <c r="I11" s="25"/>
    </row>
    <row r="12" spans="1:13" customFormat="1" ht="15">
      <c r="A12" s="56">
        <v>4</v>
      </c>
      <c r="B12" s="25"/>
      <c r="C12" s="25"/>
      <c r="D12" s="25"/>
      <c r="E12" s="25"/>
      <c r="F12" s="178"/>
      <c r="G12" s="178"/>
      <c r="H12" s="178"/>
      <c r="I12" s="25"/>
    </row>
    <row r="13" spans="1:13" customFormat="1" ht="15">
      <c r="A13" s="56">
        <v>5</v>
      </c>
      <c r="B13" s="25"/>
      <c r="C13" s="25"/>
      <c r="D13" s="25"/>
      <c r="E13" s="25"/>
      <c r="F13" s="178"/>
      <c r="G13" s="178"/>
      <c r="H13" s="178"/>
      <c r="I13" s="25"/>
    </row>
    <row r="14" spans="1:13" customFormat="1" ht="15">
      <c r="A14" s="56">
        <v>6</v>
      </c>
      <c r="B14" s="25"/>
      <c r="C14" s="25"/>
      <c r="D14" s="25"/>
      <c r="E14" s="25"/>
      <c r="F14" s="178"/>
      <c r="G14" s="178"/>
      <c r="H14" s="178"/>
      <c r="I14" s="25"/>
    </row>
    <row r="15" spans="1:13" customFormat="1" ht="15">
      <c r="A15" s="56">
        <v>7</v>
      </c>
      <c r="B15" s="25"/>
      <c r="C15" s="25"/>
      <c r="D15" s="25"/>
      <c r="E15" s="25"/>
      <c r="F15" s="178"/>
      <c r="G15" s="178"/>
      <c r="H15" s="178"/>
      <c r="I15" s="25"/>
    </row>
    <row r="16" spans="1:13" customFormat="1" ht="15">
      <c r="A16" s="56">
        <v>8</v>
      </c>
      <c r="B16" s="25"/>
      <c r="C16" s="25"/>
      <c r="D16" s="25"/>
      <c r="E16" s="25"/>
      <c r="F16" s="178"/>
      <c r="G16" s="178"/>
      <c r="H16" s="178"/>
      <c r="I16" s="25"/>
    </row>
    <row r="17" spans="1:9" customFormat="1" ht="15">
      <c r="A17" s="56">
        <v>9</v>
      </c>
      <c r="B17" s="25"/>
      <c r="C17" s="25"/>
      <c r="D17" s="25"/>
      <c r="E17" s="25"/>
      <c r="F17" s="178"/>
      <c r="G17" s="178"/>
      <c r="H17" s="178"/>
      <c r="I17" s="25"/>
    </row>
    <row r="18" spans="1:9" customFormat="1" ht="15">
      <c r="A18" s="56">
        <v>10</v>
      </c>
      <c r="B18" s="25"/>
      <c r="C18" s="25"/>
      <c r="D18" s="25"/>
      <c r="E18" s="25"/>
      <c r="F18" s="178"/>
      <c r="G18" s="178"/>
      <c r="H18" s="178"/>
      <c r="I18" s="25"/>
    </row>
    <row r="19" spans="1:9" customFormat="1" ht="15">
      <c r="A19" s="56">
        <v>11</v>
      </c>
      <c r="B19" s="25"/>
      <c r="C19" s="25"/>
      <c r="D19" s="25"/>
      <c r="E19" s="25"/>
      <c r="F19" s="178"/>
      <c r="G19" s="178"/>
      <c r="H19" s="178"/>
      <c r="I19" s="25"/>
    </row>
    <row r="20" spans="1:9" customFormat="1" ht="15">
      <c r="A20" s="56">
        <v>12</v>
      </c>
      <c r="B20" s="25"/>
      <c r="C20" s="25"/>
      <c r="D20" s="25"/>
      <c r="E20" s="25"/>
      <c r="F20" s="178"/>
      <c r="G20" s="178"/>
      <c r="H20" s="178"/>
      <c r="I20" s="25"/>
    </row>
    <row r="21" spans="1:9" customFormat="1" ht="15">
      <c r="A21" s="56">
        <v>13</v>
      </c>
      <c r="B21" s="25"/>
      <c r="C21" s="25"/>
      <c r="D21" s="25"/>
      <c r="E21" s="25"/>
      <c r="F21" s="178"/>
      <c r="G21" s="178"/>
      <c r="H21" s="178"/>
      <c r="I21" s="25"/>
    </row>
    <row r="22" spans="1:9" customFormat="1" ht="15">
      <c r="A22" s="56">
        <v>14</v>
      </c>
      <c r="B22" s="25"/>
      <c r="C22" s="25"/>
      <c r="D22" s="25"/>
      <c r="E22" s="25"/>
      <c r="F22" s="178"/>
      <c r="G22" s="178"/>
      <c r="H22" s="178"/>
      <c r="I22" s="25"/>
    </row>
    <row r="23" spans="1:9" customFormat="1" ht="15">
      <c r="A23" s="56">
        <v>15</v>
      </c>
      <c r="B23" s="25"/>
      <c r="C23" s="25"/>
      <c r="D23" s="25"/>
      <c r="E23" s="25"/>
      <c r="F23" s="178"/>
      <c r="G23" s="178"/>
      <c r="H23" s="178"/>
      <c r="I23" s="25"/>
    </row>
    <row r="24" spans="1:9" customFormat="1" ht="15">
      <c r="A24" s="56">
        <v>16</v>
      </c>
      <c r="B24" s="25"/>
      <c r="C24" s="25"/>
      <c r="D24" s="25"/>
      <c r="E24" s="25"/>
      <c r="F24" s="178"/>
      <c r="G24" s="178"/>
      <c r="H24" s="178"/>
      <c r="I24" s="25"/>
    </row>
    <row r="25" spans="1:9" customFormat="1" ht="15">
      <c r="A25" s="56">
        <v>17</v>
      </c>
      <c r="B25" s="25"/>
      <c r="C25" s="25"/>
      <c r="D25" s="25"/>
      <c r="E25" s="25"/>
      <c r="F25" s="178"/>
      <c r="G25" s="178"/>
      <c r="H25" s="178"/>
      <c r="I25" s="25"/>
    </row>
    <row r="26" spans="1:9" customFormat="1" ht="15">
      <c r="A26" s="56">
        <v>18</v>
      </c>
      <c r="B26" s="25"/>
      <c r="C26" s="25"/>
      <c r="D26" s="25"/>
      <c r="E26" s="25"/>
      <c r="F26" s="178"/>
      <c r="G26" s="178"/>
      <c r="H26" s="178"/>
      <c r="I26" s="25"/>
    </row>
    <row r="27" spans="1:9" customFormat="1" ht="15">
      <c r="A27" s="56" t="s">
        <v>273</v>
      </c>
      <c r="B27" s="25"/>
      <c r="C27" s="25"/>
      <c r="D27" s="25"/>
      <c r="E27" s="25"/>
      <c r="F27" s="178"/>
      <c r="G27" s="178"/>
      <c r="H27" s="178"/>
      <c r="I27" s="25"/>
    </row>
    <row r="28" spans="1:9">
      <c r="A28" s="184"/>
      <c r="B28" s="184"/>
      <c r="C28" s="184"/>
      <c r="D28" s="184"/>
      <c r="E28" s="184"/>
      <c r="F28" s="184"/>
      <c r="G28" s="184"/>
      <c r="H28" s="184"/>
      <c r="I28" s="184"/>
    </row>
    <row r="29" spans="1:9">
      <c r="A29" s="184"/>
      <c r="B29" s="184"/>
      <c r="C29" s="184"/>
      <c r="D29" s="184"/>
      <c r="E29" s="184"/>
      <c r="F29" s="184"/>
      <c r="G29" s="184"/>
      <c r="H29" s="184"/>
      <c r="I29" s="184"/>
    </row>
    <row r="30" spans="1:9">
      <c r="A30" s="185"/>
      <c r="B30" s="184"/>
      <c r="C30" s="184"/>
      <c r="D30" s="184"/>
      <c r="E30" s="184"/>
      <c r="F30" s="184"/>
      <c r="G30" s="184"/>
      <c r="H30" s="184"/>
      <c r="I30" s="184"/>
    </row>
    <row r="31" spans="1:9" ht="15">
      <c r="A31" s="157"/>
      <c r="B31" s="159" t="s">
        <v>107</v>
      </c>
      <c r="C31" s="157"/>
      <c r="D31" s="157"/>
      <c r="E31" s="160"/>
      <c r="F31" s="157"/>
      <c r="G31" s="157"/>
      <c r="H31" s="157"/>
      <c r="I31" s="157"/>
    </row>
    <row r="32" spans="1:9" ht="15">
      <c r="A32" s="157"/>
      <c r="B32" s="157"/>
      <c r="C32" s="161"/>
      <c r="D32" s="157"/>
      <c r="F32" s="161"/>
      <c r="G32" s="189"/>
    </row>
    <row r="33" spans="2:6" ht="15">
      <c r="B33" s="157"/>
      <c r="C33" s="163" t="s">
        <v>263</v>
      </c>
      <c r="D33" s="157"/>
      <c r="F33" s="164" t="s">
        <v>268</v>
      </c>
    </row>
    <row r="34" spans="2:6" ht="15">
      <c r="B34" s="157"/>
      <c r="C34" s="165" t="s">
        <v>139</v>
      </c>
      <c r="D34" s="157"/>
      <c r="F34" s="157" t="s">
        <v>264</v>
      </c>
    </row>
    <row r="35" spans="2:6" ht="15">
      <c r="B35" s="157"/>
      <c r="C35" s="165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3"/>
  <sheetViews>
    <sheetView view="pageBreakPreview" topLeftCell="A5" zoomScale="80" zoomScaleNormal="100" zoomScaleSheetLayoutView="80" workbookViewId="0">
      <selection activeCell="E14" sqref="E14"/>
    </sheetView>
  </sheetViews>
  <sheetFormatPr defaultRowHeight="15"/>
  <cols>
    <col min="1" max="1" width="10" style="157" customWidth="1"/>
    <col min="2" max="2" width="20.28515625" style="157" customWidth="1"/>
    <col min="3" max="3" width="42.140625" style="157" bestFit="1" customWidth="1"/>
    <col min="4" max="4" width="29" style="157" customWidth="1"/>
    <col min="5" max="5" width="22.5703125" style="157" customWidth="1"/>
    <col min="6" max="6" width="20" style="157" customWidth="1"/>
    <col min="7" max="7" width="29.28515625" style="157" customWidth="1"/>
    <col min="8" max="8" width="27.140625" style="157" customWidth="1"/>
    <col min="9" max="9" width="26.42578125" style="157" customWidth="1"/>
    <col min="10" max="10" width="0.5703125" style="157" customWidth="1"/>
    <col min="11" max="16384" width="9.140625" style="157"/>
  </cols>
  <sheetData>
    <row r="1" spans="1:10">
      <c r="A1" s="62" t="s">
        <v>385</v>
      </c>
      <c r="B1" s="64"/>
      <c r="C1" s="64"/>
      <c r="D1" s="64"/>
      <c r="E1" s="64"/>
      <c r="F1" s="64"/>
      <c r="G1" s="64"/>
      <c r="H1" s="64"/>
      <c r="I1" s="136" t="s">
        <v>198</v>
      </c>
      <c r="J1" s="137"/>
    </row>
    <row r="2" spans="1:10">
      <c r="A2" s="64" t="s">
        <v>140</v>
      </c>
      <c r="B2" s="64"/>
      <c r="C2" s="64"/>
      <c r="D2" s="64"/>
      <c r="E2" s="64"/>
      <c r="F2" s="64"/>
      <c r="G2" s="64"/>
      <c r="H2" s="64"/>
      <c r="I2" s="138" t="str">
        <f>'ფორმა N1'!K2</f>
        <v>01.01.2020-12.31.2020</v>
      </c>
      <c r="J2" s="137"/>
    </row>
    <row r="3" spans="1:10">
      <c r="A3" s="64"/>
      <c r="B3" s="64"/>
      <c r="C3" s="64"/>
      <c r="D3" s="64"/>
      <c r="E3" s="64"/>
      <c r="F3" s="64"/>
      <c r="G3" s="64"/>
      <c r="H3" s="64"/>
      <c r="I3" s="87"/>
      <c r="J3" s="137"/>
    </row>
    <row r="4" spans="1:10">
      <c r="A4" s="65" t="str">
        <f>'[2]ფორმა N2'!A4</f>
        <v>ანგარიშვალდებული პირის დასახელება:</v>
      </c>
      <c r="B4" s="64"/>
      <c r="C4" s="64"/>
      <c r="D4" s="64"/>
      <c r="E4" s="64"/>
      <c r="F4" s="64"/>
      <c r="G4" s="64"/>
      <c r="H4" s="64"/>
      <c r="I4" s="64"/>
      <c r="J4" s="89"/>
    </row>
    <row r="5" spans="1:10">
      <c r="A5" s="181" t="str">
        <f>'ფორმა N1'!A5</f>
        <v>მპგ "ევროპული საქართველო-მოძრაობა თავისუფლებისთვის"</v>
      </c>
      <c r="B5" s="181"/>
      <c r="C5" s="181"/>
      <c r="D5" s="181"/>
      <c r="E5" s="181"/>
      <c r="F5" s="181"/>
      <c r="G5" s="181"/>
      <c r="H5" s="181"/>
      <c r="I5" s="181"/>
      <c r="J5" s="164"/>
    </row>
    <row r="6" spans="1:10">
      <c r="A6" s="65"/>
      <c r="B6" s="64"/>
      <c r="C6" s="64"/>
      <c r="D6" s="64"/>
      <c r="E6" s="64"/>
      <c r="F6" s="64"/>
      <c r="G6" s="64"/>
      <c r="H6" s="64"/>
      <c r="I6" s="64"/>
      <c r="J6" s="89"/>
    </row>
    <row r="7" spans="1:10">
      <c r="A7" s="64"/>
      <c r="B7" s="64"/>
      <c r="C7" s="64"/>
      <c r="D7" s="64"/>
      <c r="E7" s="64"/>
      <c r="F7" s="64"/>
      <c r="G7" s="64"/>
      <c r="H7" s="64"/>
      <c r="I7" s="64"/>
      <c r="J7" s="90"/>
    </row>
    <row r="8" spans="1:10" ht="63.75" customHeight="1">
      <c r="A8" s="139" t="s">
        <v>64</v>
      </c>
      <c r="B8" s="277" t="s">
        <v>363</v>
      </c>
      <c r="C8" s="278" t="s">
        <v>405</v>
      </c>
      <c r="D8" s="278" t="s">
        <v>406</v>
      </c>
      <c r="E8" s="278" t="s">
        <v>364</v>
      </c>
      <c r="F8" s="278" t="s">
        <v>377</v>
      </c>
      <c r="G8" s="278" t="s">
        <v>378</v>
      </c>
      <c r="H8" s="278" t="s">
        <v>410</v>
      </c>
      <c r="I8" s="140" t="s">
        <v>379</v>
      </c>
      <c r="J8" s="90"/>
    </row>
    <row r="9" spans="1:10" s="26" customFormat="1" ht="24" customHeight="1">
      <c r="A9" s="142">
        <v>1</v>
      </c>
      <c r="B9" s="583"/>
      <c r="C9" s="381" t="s">
        <v>6277</v>
      </c>
      <c r="D9" s="559" t="s">
        <v>6278</v>
      </c>
      <c r="E9" s="146" t="s">
        <v>933</v>
      </c>
      <c r="F9" s="441"/>
      <c r="G9" s="441"/>
      <c r="H9" s="441"/>
      <c r="I9" s="641">
        <v>954.89</v>
      </c>
    </row>
    <row r="10" spans="1:10" s="26" customFormat="1" ht="24" customHeight="1">
      <c r="A10" s="142">
        <v>2</v>
      </c>
      <c r="B10" s="583"/>
      <c r="C10" s="381" t="s">
        <v>6279</v>
      </c>
      <c r="D10" s="559" t="s">
        <v>6280</v>
      </c>
      <c r="E10" s="146" t="s">
        <v>933</v>
      </c>
      <c r="F10" s="441"/>
      <c r="G10" s="441"/>
      <c r="H10" s="441"/>
      <c r="I10" s="641">
        <v>10</v>
      </c>
    </row>
    <row r="11" spans="1:10" s="26" customFormat="1" ht="24" customHeight="1">
      <c r="A11" s="142">
        <v>3</v>
      </c>
      <c r="B11" s="583"/>
      <c r="C11" s="381" t="s">
        <v>6281</v>
      </c>
      <c r="D11" s="559" t="s">
        <v>6282</v>
      </c>
      <c r="E11" s="146" t="s">
        <v>933</v>
      </c>
      <c r="F11" s="441"/>
      <c r="G11" s="441"/>
      <c r="H11" s="441"/>
      <c r="I11" s="641">
        <v>702.52</v>
      </c>
    </row>
    <row r="12" spans="1:10" s="26" customFormat="1" ht="24" customHeight="1">
      <c r="A12" s="142">
        <v>4</v>
      </c>
      <c r="B12" s="583"/>
      <c r="C12" s="560" t="s">
        <v>6283</v>
      </c>
      <c r="D12" s="561">
        <v>203826002</v>
      </c>
      <c r="E12" s="146" t="s">
        <v>933</v>
      </c>
      <c r="F12" s="146"/>
      <c r="G12" s="146"/>
      <c r="H12" s="146"/>
      <c r="I12" s="642">
        <v>158.27000000000001</v>
      </c>
    </row>
    <row r="13" spans="1:10" s="26" customFormat="1" ht="24" customHeight="1">
      <c r="A13" s="142">
        <v>5</v>
      </c>
      <c r="B13" s="583"/>
      <c r="C13" s="560" t="s">
        <v>6284</v>
      </c>
      <c r="D13" s="561">
        <v>204566978</v>
      </c>
      <c r="E13" s="146" t="s">
        <v>933</v>
      </c>
      <c r="F13" s="146"/>
      <c r="G13" s="146"/>
      <c r="H13" s="146"/>
      <c r="I13" s="642">
        <v>3576.67</v>
      </c>
    </row>
    <row r="14" spans="1:10" s="26" customFormat="1" ht="24" customHeight="1">
      <c r="A14" s="142">
        <v>6</v>
      </c>
      <c r="B14" s="583">
        <v>43833</v>
      </c>
      <c r="C14" s="560" t="s">
        <v>6285</v>
      </c>
      <c r="D14" s="561">
        <v>203836233</v>
      </c>
      <c r="E14" s="146" t="s">
        <v>933</v>
      </c>
      <c r="F14" s="146"/>
      <c r="G14" s="146"/>
      <c r="H14" s="146"/>
      <c r="I14" s="642">
        <v>128</v>
      </c>
    </row>
    <row r="15" spans="1:10" ht="24" customHeight="1">
      <c r="A15" s="142">
        <v>7</v>
      </c>
      <c r="B15" s="583">
        <v>44089</v>
      </c>
      <c r="C15" s="385" t="s">
        <v>1205</v>
      </c>
      <c r="D15" s="623">
        <v>405215093</v>
      </c>
      <c r="E15" s="146" t="s">
        <v>933</v>
      </c>
      <c r="F15" s="146"/>
      <c r="G15" s="146"/>
      <c r="H15" s="146"/>
      <c r="I15" s="642">
        <v>32949.83</v>
      </c>
      <c r="J15" s="90"/>
    </row>
    <row r="16" spans="1:10" ht="24" customHeight="1">
      <c r="A16" s="142">
        <v>8</v>
      </c>
      <c r="B16" s="584"/>
      <c r="C16" s="558" t="s">
        <v>6288</v>
      </c>
      <c r="D16" s="387" t="s">
        <v>6289</v>
      </c>
      <c r="E16" s="146" t="s">
        <v>933</v>
      </c>
      <c r="F16" s="146"/>
      <c r="G16" s="146"/>
      <c r="H16" s="146"/>
      <c r="I16" s="642">
        <v>1500</v>
      </c>
      <c r="J16" s="90"/>
    </row>
    <row r="17" spans="1:10" ht="24" customHeight="1">
      <c r="A17" s="142">
        <v>9</v>
      </c>
      <c r="B17" s="584" t="s">
        <v>5927</v>
      </c>
      <c r="C17" s="381" t="s">
        <v>1214</v>
      </c>
      <c r="D17" s="369" t="s">
        <v>1215</v>
      </c>
      <c r="E17" s="146" t="s">
        <v>933</v>
      </c>
      <c r="F17" s="146"/>
      <c r="G17" s="146"/>
      <c r="H17" s="146"/>
      <c r="I17" s="642">
        <v>85</v>
      </c>
      <c r="J17" s="90"/>
    </row>
    <row r="18" spans="1:10">
      <c r="A18" s="142">
        <v>10</v>
      </c>
      <c r="B18" s="170"/>
      <c r="C18" s="147"/>
      <c r="D18" s="147"/>
      <c r="E18" s="146"/>
      <c r="F18" s="146"/>
      <c r="G18" s="146"/>
      <c r="H18" s="146"/>
      <c r="I18" s="146"/>
      <c r="J18" s="90"/>
    </row>
    <row r="19" spans="1:10">
      <c r="A19" s="142">
        <v>11</v>
      </c>
      <c r="B19" s="170"/>
      <c r="C19" s="147"/>
      <c r="D19" s="147"/>
      <c r="E19" s="146"/>
      <c r="F19" s="146"/>
      <c r="G19" s="146"/>
      <c r="H19" s="146"/>
      <c r="I19" s="146"/>
      <c r="J19" s="90"/>
    </row>
    <row r="20" spans="1:10">
      <c r="A20" s="142">
        <v>12</v>
      </c>
      <c r="B20" s="170"/>
      <c r="C20" s="147"/>
      <c r="D20" s="147"/>
      <c r="E20" s="146"/>
      <c r="F20" s="146"/>
      <c r="G20" s="146"/>
      <c r="H20" s="146"/>
      <c r="I20" s="146"/>
      <c r="J20" s="90"/>
    </row>
    <row r="21" spans="1:10">
      <c r="A21" s="142">
        <v>13</v>
      </c>
      <c r="B21" s="170"/>
      <c r="C21" s="147"/>
      <c r="D21" s="147"/>
      <c r="E21" s="146"/>
      <c r="F21" s="146"/>
      <c r="G21" s="146"/>
      <c r="H21" s="146"/>
      <c r="I21" s="146"/>
      <c r="J21" s="90"/>
    </row>
    <row r="22" spans="1:10">
      <c r="A22" s="142">
        <v>14</v>
      </c>
      <c r="B22" s="170"/>
      <c r="C22" s="150"/>
      <c r="D22" s="150"/>
      <c r="E22" s="149"/>
      <c r="F22" s="149"/>
      <c r="G22" s="149"/>
      <c r="H22" s="211"/>
      <c r="I22" s="146"/>
      <c r="J22" s="90"/>
    </row>
    <row r="23" spans="1:10">
      <c r="A23" s="142">
        <v>15</v>
      </c>
      <c r="B23" s="170"/>
      <c r="C23" s="150"/>
      <c r="D23" s="150"/>
      <c r="E23" s="149"/>
      <c r="F23" s="149"/>
      <c r="G23" s="149"/>
      <c r="H23" s="211"/>
      <c r="I23" s="146"/>
      <c r="J23" s="90"/>
    </row>
    <row r="24" spans="1:10">
      <c r="A24" s="142">
        <v>16</v>
      </c>
      <c r="B24" s="170"/>
      <c r="C24" s="150"/>
      <c r="D24" s="150"/>
      <c r="E24" s="149"/>
      <c r="F24" s="149"/>
      <c r="G24" s="149"/>
      <c r="H24" s="211"/>
      <c r="I24" s="146"/>
      <c r="J24" s="90"/>
    </row>
    <row r="25" spans="1:10">
      <c r="A25" s="142">
        <v>17</v>
      </c>
      <c r="B25" s="170"/>
      <c r="C25" s="150"/>
      <c r="D25" s="150"/>
      <c r="E25" s="149"/>
      <c r="F25" s="149"/>
      <c r="G25" s="149"/>
      <c r="H25" s="211"/>
      <c r="I25" s="146"/>
      <c r="J25" s="90"/>
    </row>
    <row r="26" spans="1:10">
      <c r="A26" s="142">
        <v>18</v>
      </c>
      <c r="B26" s="170"/>
      <c r="C26" s="150"/>
      <c r="D26" s="150"/>
      <c r="E26" s="149"/>
      <c r="F26" s="149"/>
      <c r="G26" s="149"/>
      <c r="H26" s="211"/>
      <c r="I26" s="146"/>
      <c r="J26" s="90"/>
    </row>
    <row r="27" spans="1:10">
      <c r="A27" s="142">
        <v>19</v>
      </c>
      <c r="B27" s="170"/>
      <c r="C27" s="150"/>
      <c r="D27" s="150"/>
      <c r="E27" s="149"/>
      <c r="F27" s="149"/>
      <c r="G27" s="149"/>
      <c r="H27" s="211"/>
      <c r="I27" s="146"/>
      <c r="J27" s="90"/>
    </row>
    <row r="28" spans="1:10">
      <c r="A28" s="142">
        <v>20</v>
      </c>
      <c r="B28" s="170"/>
      <c r="C28" s="150"/>
      <c r="D28" s="150"/>
      <c r="E28" s="149"/>
      <c r="F28" s="149"/>
      <c r="G28" s="149"/>
      <c r="H28" s="211"/>
      <c r="I28" s="146"/>
      <c r="J28" s="90"/>
    </row>
    <row r="29" spans="1:10">
      <c r="A29" s="142">
        <v>21</v>
      </c>
      <c r="B29" s="170"/>
      <c r="C29" s="150"/>
      <c r="D29" s="150"/>
      <c r="E29" s="149"/>
      <c r="F29" s="149"/>
      <c r="G29" s="149"/>
      <c r="H29" s="211"/>
      <c r="I29" s="146"/>
      <c r="J29" s="90"/>
    </row>
    <row r="30" spans="1:10">
      <c r="A30" s="142" t="s">
        <v>273</v>
      </c>
      <c r="B30" s="170"/>
      <c r="C30" s="150"/>
      <c r="D30" s="150"/>
      <c r="E30" s="149"/>
      <c r="F30" s="149"/>
      <c r="G30" s="212"/>
      <c r="H30" s="216" t="s">
        <v>398</v>
      </c>
      <c r="I30" s="282">
        <f>SUM(I9:I29)</f>
        <v>40065.18</v>
      </c>
      <c r="J30" s="90"/>
    </row>
    <row r="32" spans="1:10">
      <c r="A32" s="157" t="s">
        <v>428</v>
      </c>
    </row>
    <row r="34" spans="1:12">
      <c r="B34" s="159" t="s">
        <v>107</v>
      </c>
      <c r="F34" s="160"/>
    </row>
    <row r="35" spans="1:12">
      <c r="F35" s="158"/>
      <c r="I35" s="158"/>
      <c r="J35" s="158"/>
      <c r="K35" s="158"/>
      <c r="L35" s="158"/>
    </row>
    <row r="36" spans="1:12">
      <c r="C36" s="161"/>
      <c r="F36" s="161"/>
      <c r="G36" s="161"/>
      <c r="H36" s="164"/>
      <c r="I36" s="162"/>
      <c r="J36" s="158"/>
      <c r="K36" s="158"/>
      <c r="L36" s="158"/>
    </row>
    <row r="37" spans="1:12">
      <c r="A37" s="158"/>
      <c r="C37" s="163" t="s">
        <v>263</v>
      </c>
      <c r="F37" s="164" t="s">
        <v>268</v>
      </c>
      <c r="G37" s="163"/>
      <c r="H37" s="163"/>
      <c r="I37" s="162"/>
      <c r="J37" s="158"/>
      <c r="K37" s="158"/>
      <c r="L37" s="158"/>
    </row>
    <row r="38" spans="1:12">
      <c r="A38" s="158"/>
      <c r="C38" s="165" t="s">
        <v>139</v>
      </c>
      <c r="F38" s="157" t="s">
        <v>264</v>
      </c>
      <c r="I38" s="158"/>
      <c r="J38" s="158"/>
      <c r="K38" s="158"/>
      <c r="L38" s="158"/>
    </row>
    <row r="39" spans="1:12" s="158" customFormat="1">
      <c r="B39" s="157"/>
      <c r="C39" s="165"/>
      <c r="G39" s="165"/>
      <c r="H39" s="165"/>
    </row>
    <row r="40" spans="1:12" s="158" customFormat="1" ht="12.75"/>
    <row r="41" spans="1:12" s="158" customFormat="1" ht="12.75"/>
    <row r="42" spans="1:12" s="158" customFormat="1" ht="12.75"/>
    <row r="43" spans="1:12" s="158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0"/>
  </dataValidations>
  <printOptions gridLines="1"/>
  <pageMargins left="0.7" right="0.7" top="0.75" bottom="0.75" header="0.3" footer="0.3"/>
  <pageSetup scale="5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4"/>
  <sheetViews>
    <sheetView view="pageBreakPreview" topLeftCell="A4" zoomScaleNormal="100" zoomScaleSheetLayoutView="100" workbookViewId="0">
      <selection activeCell="J26" sqref="J26"/>
    </sheetView>
  </sheetViews>
  <sheetFormatPr defaultRowHeight="12.75"/>
  <cols>
    <col min="1" max="1" width="7.28515625" style="173" customWidth="1"/>
    <col min="2" max="2" width="57.28515625" style="173" customWidth="1"/>
    <col min="3" max="3" width="24.140625" style="173" customWidth="1"/>
    <col min="4" max="16384" width="9.140625" style="173"/>
  </cols>
  <sheetData>
    <row r="1" spans="1:3" s="6" customFormat="1" ht="18.75" customHeight="1">
      <c r="A1" s="701" t="s">
        <v>495</v>
      </c>
      <c r="B1" s="701"/>
      <c r="C1" s="287" t="s">
        <v>109</v>
      </c>
    </row>
    <row r="2" spans="1:3" s="6" customFormat="1" ht="15">
      <c r="A2" s="701"/>
      <c r="B2" s="701"/>
      <c r="C2" s="284" t="str">
        <f>'ფორმა N1'!K2</f>
        <v>01.01.2020-12.31.2020</v>
      </c>
    </row>
    <row r="3" spans="1:3" s="6" customFormat="1" ht="15">
      <c r="A3" s="319" t="s">
        <v>140</v>
      </c>
      <c r="B3" s="285"/>
      <c r="C3" s="286"/>
    </row>
    <row r="4" spans="1:3" s="6" customFormat="1" ht="15">
      <c r="A4" s="96"/>
      <c r="B4" s="285"/>
      <c r="C4" s="286"/>
    </row>
    <row r="5" spans="1:3" s="21" customFormat="1" ht="15">
      <c r="A5" s="702" t="s">
        <v>269</v>
      </c>
      <c r="B5" s="702"/>
      <c r="C5" s="96"/>
    </row>
    <row r="6" spans="1:3" s="21" customFormat="1" ht="15">
      <c r="A6" s="703" t="str">
        <f>'ფორმა N1'!A5</f>
        <v>მპგ "ევროპული საქართველო-მოძრაობა თავისუფლებისთვის"</v>
      </c>
      <c r="B6" s="703"/>
      <c r="C6" s="96"/>
    </row>
    <row r="7" spans="1:3">
      <c r="A7" s="320"/>
      <c r="B7" s="320"/>
      <c r="C7" s="320"/>
    </row>
    <row r="8" spans="1:3">
      <c r="A8" s="320"/>
      <c r="B8" s="320"/>
      <c r="C8" s="320"/>
    </row>
    <row r="9" spans="1:3" ht="30" customHeight="1">
      <c r="A9" s="321" t="s">
        <v>64</v>
      </c>
      <c r="B9" s="321" t="s">
        <v>11</v>
      </c>
      <c r="C9" s="322" t="s">
        <v>9</v>
      </c>
    </row>
    <row r="10" spans="1:3" ht="15">
      <c r="A10" s="323">
        <v>1</v>
      </c>
      <c r="B10" s="324" t="s">
        <v>57</v>
      </c>
      <c r="C10" s="416">
        <f>'ფორმა N4'!D11+'ფორმა N5'!D9+'ფორმა N6'!D10</f>
        <v>5523793.2999999989</v>
      </c>
    </row>
    <row r="11" spans="1:3" ht="15">
      <c r="A11" s="326">
        <v>1.1000000000000001</v>
      </c>
      <c r="B11" s="324" t="s">
        <v>496</v>
      </c>
      <c r="C11" s="337">
        <f>'ფორმა N4'!D39+'ფორმა N5'!D37</f>
        <v>3320660.6399999997</v>
      </c>
    </row>
    <row r="12" spans="1:3" ht="15">
      <c r="A12" s="327" t="s">
        <v>30</v>
      </c>
      <c r="B12" s="324" t="s">
        <v>497</v>
      </c>
      <c r="C12" s="337">
        <f>'ფორმა N4'!D40+'ფორმა N5'!D38</f>
        <v>826103.86</v>
      </c>
    </row>
    <row r="13" spans="1:3" ht="15">
      <c r="A13" s="326">
        <v>1.2</v>
      </c>
      <c r="B13" s="324" t="s">
        <v>58</v>
      </c>
      <c r="C13" s="337">
        <f>'ფორმა N4'!D12+'ფორმა N5'!D10</f>
        <v>549252.39</v>
      </c>
    </row>
    <row r="14" spans="1:3" ht="15">
      <c r="A14" s="326">
        <v>1.3</v>
      </c>
      <c r="B14" s="324" t="s">
        <v>498</v>
      </c>
      <c r="C14" s="337">
        <f>'ფორმა N4'!D17+'ფორმა N5'!D15+'ფორმა N6'!D17</f>
        <v>3175.96</v>
      </c>
    </row>
    <row r="15" spans="1:3" ht="15">
      <c r="A15" s="700"/>
      <c r="B15" s="700"/>
      <c r="C15" s="700"/>
    </row>
    <row r="16" spans="1:3" ht="30" customHeight="1">
      <c r="A16" s="321" t="s">
        <v>64</v>
      </c>
      <c r="B16" s="321" t="s">
        <v>244</v>
      </c>
      <c r="C16" s="322" t="s">
        <v>67</v>
      </c>
    </row>
    <row r="17" spans="1:3" ht="15">
      <c r="A17" s="323">
        <v>2</v>
      </c>
      <c r="B17" s="324" t="s">
        <v>499</v>
      </c>
      <c r="C17" s="325">
        <f>'ფორმა N2'!D9+'ფორმა N2'!D26+'ფორმა N3'!D9+'ფორმა N3'!D26</f>
        <v>5585893.8399999999</v>
      </c>
    </row>
    <row r="18" spans="1:3" ht="15">
      <c r="A18" s="328">
        <v>2.1</v>
      </c>
      <c r="B18" s="324" t="s">
        <v>500</v>
      </c>
      <c r="C18" s="324">
        <f>'ფორმა N2'!D17+'ფორმა N3'!D17</f>
        <v>1042772.79</v>
      </c>
    </row>
    <row r="19" spans="1:3" ht="15">
      <c r="A19" s="328">
        <v>2.2000000000000002</v>
      </c>
      <c r="B19" s="324" t="s">
        <v>501</v>
      </c>
      <c r="C19" s="324">
        <f>'ფორმა N2'!D18+'ფორმა N3'!D18</f>
        <v>155531.51999999999</v>
      </c>
    </row>
    <row r="20" spans="1:3" ht="15">
      <c r="A20" s="328">
        <v>2.2999999999999998</v>
      </c>
      <c r="B20" s="324" t="s">
        <v>502</v>
      </c>
      <c r="C20" s="329">
        <f>SUM(C21:C25)</f>
        <v>3529400.8299999996</v>
      </c>
    </row>
    <row r="21" spans="1:3" ht="15">
      <c r="A21" s="327" t="s">
        <v>503</v>
      </c>
      <c r="B21" s="330" t="s">
        <v>504</v>
      </c>
      <c r="C21" s="324">
        <f>'ფორმა N2'!D13+'ფორმა N3'!D13</f>
        <v>3196226.1199999996</v>
      </c>
    </row>
    <row r="22" spans="1:3" ht="15">
      <c r="A22" s="327" t="s">
        <v>505</v>
      </c>
      <c r="B22" s="330" t="s">
        <v>506</v>
      </c>
      <c r="C22" s="324">
        <f>'ფორმა N2'!C27+'ფორმა N3'!C27</f>
        <v>210774.71</v>
      </c>
    </row>
    <row r="23" spans="1:3" ht="15">
      <c r="A23" s="327" t="s">
        <v>507</v>
      </c>
      <c r="B23" s="330" t="s">
        <v>508</v>
      </c>
      <c r="C23" s="324">
        <f>'ფორმა N2'!D14+'ფორმა N3'!D14</f>
        <v>120000</v>
      </c>
    </row>
    <row r="24" spans="1:3" ht="15">
      <c r="A24" s="327" t="s">
        <v>509</v>
      </c>
      <c r="B24" s="330" t="s">
        <v>510</v>
      </c>
      <c r="C24" s="324">
        <f>'ფორმა N2'!C31+'ფორმა N3'!C31</f>
        <v>2400</v>
      </c>
    </row>
    <row r="25" spans="1:3" ht="15">
      <c r="A25" s="327" t="s">
        <v>511</v>
      </c>
      <c r="B25" s="330" t="s">
        <v>512</v>
      </c>
      <c r="C25" s="324">
        <f>'ფორმა N2'!D11+'ფორმა N3'!D11</f>
        <v>0</v>
      </c>
    </row>
    <row r="26" spans="1:3" ht="15">
      <c r="A26" s="335"/>
      <c r="B26" s="334"/>
      <c r="C26" s="333"/>
    </row>
    <row r="27" spans="1:3" ht="15">
      <c r="A27" s="335"/>
      <c r="B27" s="334"/>
      <c r="C27" s="333"/>
    </row>
    <row r="28" spans="1:3" ht="15">
      <c r="A28" s="21"/>
      <c r="B28" s="21"/>
      <c r="C28" s="21"/>
    </row>
    <row r="29" spans="1:3" ht="15">
      <c r="A29" s="171" t="s">
        <v>107</v>
      </c>
      <c r="B29" s="21"/>
      <c r="C29" s="21"/>
    </row>
    <row r="30" spans="1:3" ht="15">
      <c r="A30" s="21"/>
      <c r="B30" s="21"/>
      <c r="C30" s="21"/>
    </row>
    <row r="31" spans="1:3" ht="15">
      <c r="A31" s="21"/>
      <c r="B31" s="21"/>
      <c r="C31" s="21"/>
    </row>
    <row r="32" spans="1:3" ht="15">
      <c r="B32" s="171" t="s">
        <v>266</v>
      </c>
      <c r="C32" s="21"/>
    </row>
    <row r="33" spans="2:3" ht="15">
      <c r="B33" s="21" t="s">
        <v>265</v>
      </c>
      <c r="C33" s="21"/>
    </row>
    <row r="34" spans="2:3">
      <c r="B34" s="332" t="s">
        <v>139</v>
      </c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53">
        <v>40907</v>
      </c>
      <c r="C2" t="s">
        <v>200</v>
      </c>
      <c r="E2" t="s">
        <v>231</v>
      </c>
      <c r="G2" s="54" t="s">
        <v>236</v>
      </c>
    </row>
    <row r="3" spans="1:7" ht="15">
      <c r="A3" s="53">
        <v>40908</v>
      </c>
      <c r="C3" t="s">
        <v>201</v>
      </c>
      <c r="E3" t="s">
        <v>232</v>
      </c>
      <c r="G3" s="54" t="s">
        <v>237</v>
      </c>
    </row>
    <row r="4" spans="1:7" ht="15">
      <c r="A4" s="53">
        <v>40909</v>
      </c>
      <c r="C4" t="s">
        <v>202</v>
      </c>
      <c r="E4" t="s">
        <v>233</v>
      </c>
      <c r="G4" s="54" t="s">
        <v>238</v>
      </c>
    </row>
    <row r="5" spans="1:7">
      <c r="A5" s="53">
        <v>40910</v>
      </c>
      <c r="C5" t="s">
        <v>203</v>
      </c>
      <c r="E5" t="s">
        <v>234</v>
      </c>
    </row>
    <row r="6" spans="1:7">
      <c r="A6" s="53">
        <v>40911</v>
      </c>
      <c r="C6" t="s">
        <v>204</v>
      </c>
    </row>
    <row r="7" spans="1:7">
      <c r="A7" s="53">
        <v>40912</v>
      </c>
      <c r="C7" t="s">
        <v>205</v>
      </c>
    </row>
    <row r="8" spans="1:7">
      <c r="A8" s="53">
        <v>40913</v>
      </c>
      <c r="C8" t="s">
        <v>206</v>
      </c>
    </row>
    <row r="9" spans="1:7">
      <c r="A9" s="53">
        <v>40914</v>
      </c>
      <c r="C9" t="s">
        <v>207</v>
      </c>
    </row>
    <row r="10" spans="1:7">
      <c r="A10" s="53">
        <v>40915</v>
      </c>
      <c r="C10" t="s">
        <v>208</v>
      </c>
    </row>
    <row r="11" spans="1:7">
      <c r="A11" s="53">
        <v>40916</v>
      </c>
      <c r="C11" t="s">
        <v>209</v>
      </c>
    </row>
    <row r="12" spans="1:7">
      <c r="A12" s="53">
        <v>40917</v>
      </c>
      <c r="C12" t="s">
        <v>210</v>
      </c>
    </row>
    <row r="13" spans="1:7">
      <c r="A13" s="53">
        <v>40918</v>
      </c>
      <c r="C13" t="s">
        <v>211</v>
      </c>
    </row>
    <row r="14" spans="1:7">
      <c r="A14" s="53">
        <v>40919</v>
      </c>
      <c r="C14" t="s">
        <v>212</v>
      </c>
    </row>
    <row r="15" spans="1:7">
      <c r="A15" s="53">
        <v>40920</v>
      </c>
      <c r="C15" t="s">
        <v>213</v>
      </c>
    </row>
    <row r="16" spans="1:7">
      <c r="A16" s="53">
        <v>40921</v>
      </c>
      <c r="C16" t="s">
        <v>214</v>
      </c>
    </row>
    <row r="17" spans="1:3">
      <c r="A17" s="53">
        <v>40922</v>
      </c>
      <c r="C17" t="s">
        <v>215</v>
      </c>
    </row>
    <row r="18" spans="1:3">
      <c r="A18" s="53">
        <v>40923</v>
      </c>
      <c r="C18" t="s">
        <v>216</v>
      </c>
    </row>
    <row r="19" spans="1:3">
      <c r="A19" s="53">
        <v>40924</v>
      </c>
      <c r="C19" t="s">
        <v>217</v>
      </c>
    </row>
    <row r="20" spans="1:3">
      <c r="A20" s="53">
        <v>40925</v>
      </c>
      <c r="C20" t="s">
        <v>218</v>
      </c>
    </row>
    <row r="21" spans="1:3">
      <c r="A21" s="53">
        <v>40926</v>
      </c>
    </row>
    <row r="22" spans="1:3">
      <c r="A22" s="53">
        <v>40927</v>
      </c>
    </row>
    <row r="23" spans="1:3">
      <c r="A23" s="53">
        <v>40928</v>
      </c>
    </row>
    <row r="24" spans="1:3">
      <c r="A24" s="53">
        <v>40929</v>
      </c>
    </row>
    <row r="25" spans="1:3">
      <c r="A25" s="53">
        <v>40930</v>
      </c>
    </row>
    <row r="26" spans="1:3">
      <c r="A26" s="53">
        <v>40931</v>
      </c>
    </row>
    <row r="27" spans="1:3">
      <c r="A27" s="53">
        <v>40932</v>
      </c>
    </row>
    <row r="28" spans="1:3">
      <c r="A28" s="53">
        <v>40933</v>
      </c>
    </row>
    <row r="29" spans="1:3">
      <c r="A29" s="53">
        <v>40934</v>
      </c>
    </row>
    <row r="30" spans="1:3">
      <c r="A30" s="53">
        <v>40935</v>
      </c>
    </row>
    <row r="31" spans="1:3">
      <c r="A31" s="53">
        <v>40936</v>
      </c>
    </row>
    <row r="32" spans="1:3">
      <c r="A32" s="53">
        <v>40937</v>
      </c>
    </row>
    <row r="33" spans="1:1">
      <c r="A33" s="53">
        <v>40938</v>
      </c>
    </row>
    <row r="34" spans="1:1">
      <c r="A34" s="53">
        <v>40939</v>
      </c>
    </row>
    <row r="35" spans="1:1">
      <c r="A35" s="53">
        <v>40941</v>
      </c>
    </row>
    <row r="36" spans="1:1">
      <c r="A36" s="53">
        <v>40942</v>
      </c>
    </row>
    <row r="37" spans="1:1">
      <c r="A37" s="53">
        <v>40943</v>
      </c>
    </row>
    <row r="38" spans="1:1">
      <c r="A38" s="53">
        <v>40944</v>
      </c>
    </row>
    <row r="39" spans="1:1">
      <c r="A39" s="53">
        <v>40945</v>
      </c>
    </row>
    <row r="40" spans="1:1">
      <c r="A40" s="53">
        <v>40946</v>
      </c>
    </row>
    <row r="41" spans="1:1">
      <c r="A41" s="53">
        <v>40947</v>
      </c>
    </row>
    <row r="42" spans="1:1">
      <c r="A42" s="53">
        <v>40948</v>
      </c>
    </row>
    <row r="43" spans="1:1">
      <c r="A43" s="53">
        <v>40949</v>
      </c>
    </row>
    <row r="44" spans="1:1">
      <c r="A44" s="53">
        <v>40950</v>
      </c>
    </row>
    <row r="45" spans="1:1">
      <c r="A45" s="53">
        <v>40951</v>
      </c>
    </row>
    <row r="46" spans="1:1">
      <c r="A46" s="53">
        <v>40952</v>
      </c>
    </row>
    <row r="47" spans="1:1">
      <c r="A47" s="53">
        <v>40953</v>
      </c>
    </row>
    <row r="48" spans="1:1">
      <c r="A48" s="53">
        <v>40954</v>
      </c>
    </row>
    <row r="49" spans="1:1">
      <c r="A49" s="53">
        <v>40955</v>
      </c>
    </row>
    <row r="50" spans="1:1">
      <c r="A50" s="53">
        <v>40956</v>
      </c>
    </row>
    <row r="51" spans="1:1">
      <c r="A51" s="53">
        <v>40957</v>
      </c>
    </row>
    <row r="52" spans="1:1">
      <c r="A52" s="53">
        <v>40958</v>
      </c>
    </row>
    <row r="53" spans="1:1">
      <c r="A53" s="53">
        <v>40959</v>
      </c>
    </row>
    <row r="54" spans="1:1">
      <c r="A54" s="53">
        <v>40960</v>
      </c>
    </row>
    <row r="55" spans="1:1">
      <c r="A55" s="53">
        <v>40961</v>
      </c>
    </row>
    <row r="56" spans="1:1">
      <c r="A56" s="53">
        <v>40962</v>
      </c>
    </row>
    <row r="57" spans="1:1">
      <c r="A57" s="53">
        <v>40963</v>
      </c>
    </row>
    <row r="58" spans="1:1">
      <c r="A58" s="53">
        <v>40964</v>
      </c>
    </row>
    <row r="59" spans="1:1">
      <c r="A59" s="53">
        <v>40965</v>
      </c>
    </row>
    <row r="60" spans="1:1">
      <c r="A60" s="53">
        <v>40966</v>
      </c>
    </row>
    <row r="61" spans="1:1">
      <c r="A61" s="53">
        <v>40967</v>
      </c>
    </row>
    <row r="62" spans="1:1">
      <c r="A62" s="53">
        <v>40968</v>
      </c>
    </row>
    <row r="63" spans="1:1">
      <c r="A63" s="53">
        <v>40969</v>
      </c>
    </row>
    <row r="64" spans="1:1">
      <c r="A64" s="53">
        <v>40970</v>
      </c>
    </row>
    <row r="65" spans="1:1">
      <c r="A65" s="53">
        <v>40971</v>
      </c>
    </row>
    <row r="66" spans="1:1">
      <c r="A66" s="53">
        <v>40972</v>
      </c>
    </row>
    <row r="67" spans="1:1">
      <c r="A67" s="53">
        <v>40973</v>
      </c>
    </row>
    <row r="68" spans="1:1">
      <c r="A68" s="53">
        <v>40974</v>
      </c>
    </row>
    <row r="69" spans="1:1">
      <c r="A69" s="53">
        <v>40975</v>
      </c>
    </row>
    <row r="70" spans="1:1">
      <c r="A70" s="53">
        <v>40976</v>
      </c>
    </row>
    <row r="71" spans="1:1">
      <c r="A71" s="53">
        <v>40977</v>
      </c>
    </row>
    <row r="72" spans="1:1">
      <c r="A72" s="53">
        <v>40978</v>
      </c>
    </row>
    <row r="73" spans="1:1">
      <c r="A73" s="53">
        <v>40979</v>
      </c>
    </row>
    <row r="74" spans="1:1">
      <c r="A74" s="53">
        <v>40980</v>
      </c>
    </row>
    <row r="75" spans="1:1">
      <c r="A75" s="53">
        <v>40981</v>
      </c>
    </row>
    <row r="76" spans="1:1">
      <c r="A76" s="53">
        <v>40982</v>
      </c>
    </row>
    <row r="77" spans="1:1">
      <c r="A77" s="53">
        <v>40983</v>
      </c>
    </row>
    <row r="78" spans="1:1">
      <c r="A78" s="53">
        <v>40984</v>
      </c>
    </row>
    <row r="79" spans="1:1">
      <c r="A79" s="53">
        <v>40985</v>
      </c>
    </row>
    <row r="80" spans="1:1">
      <c r="A80" s="53">
        <v>40986</v>
      </c>
    </row>
    <row r="81" spans="1:1">
      <c r="A81" s="53">
        <v>40987</v>
      </c>
    </row>
    <row r="82" spans="1:1">
      <c r="A82" s="53">
        <v>40988</v>
      </c>
    </row>
    <row r="83" spans="1:1">
      <c r="A83" s="53">
        <v>40989</v>
      </c>
    </row>
    <row r="84" spans="1:1">
      <c r="A84" s="53">
        <v>40990</v>
      </c>
    </row>
    <row r="85" spans="1:1">
      <c r="A85" s="53">
        <v>40991</v>
      </c>
    </row>
    <row r="86" spans="1:1">
      <c r="A86" s="53">
        <v>40992</v>
      </c>
    </row>
    <row r="87" spans="1:1">
      <c r="A87" s="53">
        <v>40993</v>
      </c>
    </row>
    <row r="88" spans="1:1">
      <c r="A88" s="53">
        <v>40994</v>
      </c>
    </row>
    <row r="89" spans="1:1">
      <c r="A89" s="53">
        <v>40995</v>
      </c>
    </row>
    <row r="90" spans="1:1">
      <c r="A90" s="53">
        <v>40996</v>
      </c>
    </row>
    <row r="91" spans="1:1">
      <c r="A91" s="53">
        <v>40997</v>
      </c>
    </row>
    <row r="92" spans="1:1">
      <c r="A92" s="53">
        <v>40998</v>
      </c>
    </row>
    <row r="93" spans="1:1">
      <c r="A93" s="53">
        <v>40999</v>
      </c>
    </row>
    <row r="94" spans="1:1">
      <c r="A94" s="53">
        <v>41000</v>
      </c>
    </row>
    <row r="95" spans="1:1">
      <c r="A95" s="53">
        <v>41001</v>
      </c>
    </row>
    <row r="96" spans="1:1">
      <c r="A96" s="53">
        <v>41002</v>
      </c>
    </row>
    <row r="97" spans="1:1">
      <c r="A97" s="53">
        <v>41003</v>
      </c>
    </row>
    <row r="98" spans="1:1">
      <c r="A98" s="53">
        <v>41004</v>
      </c>
    </row>
    <row r="99" spans="1:1">
      <c r="A99" s="53">
        <v>41005</v>
      </c>
    </row>
    <row r="100" spans="1:1">
      <c r="A100" s="53">
        <v>41006</v>
      </c>
    </row>
    <row r="101" spans="1:1">
      <c r="A101" s="53">
        <v>41007</v>
      </c>
    </row>
    <row r="102" spans="1:1">
      <c r="A102" s="53">
        <v>41008</v>
      </c>
    </row>
    <row r="103" spans="1:1">
      <c r="A103" s="53">
        <v>41009</v>
      </c>
    </row>
    <row r="104" spans="1:1">
      <c r="A104" s="53">
        <v>41010</v>
      </c>
    </row>
    <row r="105" spans="1:1">
      <c r="A105" s="53">
        <v>41011</v>
      </c>
    </row>
    <row r="106" spans="1:1">
      <c r="A106" s="53">
        <v>41012</v>
      </c>
    </row>
    <row r="107" spans="1:1">
      <c r="A107" s="53">
        <v>41013</v>
      </c>
    </row>
    <row r="108" spans="1:1">
      <c r="A108" s="53">
        <v>41014</v>
      </c>
    </row>
    <row r="109" spans="1:1">
      <c r="A109" s="53">
        <v>41015</v>
      </c>
    </row>
    <row r="110" spans="1:1">
      <c r="A110" s="53">
        <v>41016</v>
      </c>
    </row>
    <row r="111" spans="1:1">
      <c r="A111" s="53">
        <v>41017</v>
      </c>
    </row>
    <row r="112" spans="1:1">
      <c r="A112" s="53">
        <v>41018</v>
      </c>
    </row>
    <row r="113" spans="1:1">
      <c r="A113" s="53">
        <v>41019</v>
      </c>
    </row>
    <row r="114" spans="1:1">
      <c r="A114" s="53">
        <v>41020</v>
      </c>
    </row>
    <row r="115" spans="1:1">
      <c r="A115" s="53">
        <v>41021</v>
      </c>
    </row>
    <row r="116" spans="1:1">
      <c r="A116" s="53">
        <v>41022</v>
      </c>
    </row>
    <row r="117" spans="1:1">
      <c r="A117" s="53">
        <v>41023</v>
      </c>
    </row>
    <row r="118" spans="1:1">
      <c r="A118" s="53">
        <v>41024</v>
      </c>
    </row>
    <row r="119" spans="1:1">
      <c r="A119" s="53">
        <v>41025</v>
      </c>
    </row>
    <row r="120" spans="1:1">
      <c r="A120" s="53">
        <v>41026</v>
      </c>
    </row>
    <row r="121" spans="1:1">
      <c r="A121" s="53">
        <v>41027</v>
      </c>
    </row>
    <row r="122" spans="1:1">
      <c r="A122" s="53">
        <v>41028</v>
      </c>
    </row>
    <row r="123" spans="1:1">
      <c r="A123" s="53">
        <v>41029</v>
      </c>
    </row>
    <row r="124" spans="1:1">
      <c r="A124" s="53">
        <v>41030</v>
      </c>
    </row>
    <row r="125" spans="1:1">
      <c r="A125" s="53">
        <v>41031</v>
      </c>
    </row>
    <row r="126" spans="1:1">
      <c r="A126" s="53">
        <v>41032</v>
      </c>
    </row>
    <row r="127" spans="1:1">
      <c r="A127" s="53">
        <v>41033</v>
      </c>
    </row>
    <row r="128" spans="1:1">
      <c r="A128" s="53">
        <v>41034</v>
      </c>
    </row>
    <row r="129" spans="1:1">
      <c r="A129" s="53">
        <v>41035</v>
      </c>
    </row>
    <row r="130" spans="1:1">
      <c r="A130" s="53">
        <v>41036</v>
      </c>
    </row>
    <row r="131" spans="1:1">
      <c r="A131" s="53">
        <v>41037</v>
      </c>
    </row>
    <row r="132" spans="1:1">
      <c r="A132" s="53">
        <v>41038</v>
      </c>
    </row>
    <row r="133" spans="1:1">
      <c r="A133" s="53">
        <v>41039</v>
      </c>
    </row>
    <row r="134" spans="1:1">
      <c r="A134" s="53">
        <v>41040</v>
      </c>
    </row>
    <row r="135" spans="1:1">
      <c r="A135" s="53">
        <v>41041</v>
      </c>
    </row>
    <row r="136" spans="1:1">
      <c r="A136" s="53">
        <v>41042</v>
      </c>
    </row>
    <row r="137" spans="1:1">
      <c r="A137" s="53">
        <v>41043</v>
      </c>
    </row>
    <row r="138" spans="1:1">
      <c r="A138" s="53">
        <v>41044</v>
      </c>
    </row>
    <row r="139" spans="1:1">
      <c r="A139" s="53">
        <v>41045</v>
      </c>
    </row>
    <row r="140" spans="1:1">
      <c r="A140" s="53">
        <v>41046</v>
      </c>
    </row>
    <row r="141" spans="1:1">
      <c r="A141" s="53">
        <v>41047</v>
      </c>
    </row>
    <row r="142" spans="1:1">
      <c r="A142" s="53">
        <v>41048</v>
      </c>
    </row>
    <row r="143" spans="1:1">
      <c r="A143" s="53">
        <v>41049</v>
      </c>
    </row>
    <row r="144" spans="1:1">
      <c r="A144" s="53">
        <v>41050</v>
      </c>
    </row>
    <row r="145" spans="1:1">
      <c r="A145" s="53">
        <v>41051</v>
      </c>
    </row>
    <row r="146" spans="1:1">
      <c r="A146" s="53">
        <v>41052</v>
      </c>
    </row>
    <row r="147" spans="1:1">
      <c r="A147" s="53">
        <v>41053</v>
      </c>
    </row>
    <row r="148" spans="1:1">
      <c r="A148" s="53">
        <v>41054</v>
      </c>
    </row>
    <row r="149" spans="1:1">
      <c r="A149" s="53">
        <v>41055</v>
      </c>
    </row>
    <row r="150" spans="1:1">
      <c r="A150" s="53">
        <v>41056</v>
      </c>
    </row>
    <row r="151" spans="1:1">
      <c r="A151" s="53">
        <v>41057</v>
      </c>
    </row>
    <row r="152" spans="1:1">
      <c r="A152" s="53">
        <v>41058</v>
      </c>
    </row>
    <row r="153" spans="1:1">
      <c r="A153" s="53">
        <v>41059</v>
      </c>
    </row>
    <row r="154" spans="1:1">
      <c r="A154" s="53">
        <v>41060</v>
      </c>
    </row>
    <row r="155" spans="1:1">
      <c r="A155" s="53">
        <v>41061</v>
      </c>
    </row>
    <row r="156" spans="1:1">
      <c r="A156" s="53">
        <v>41062</v>
      </c>
    </row>
    <row r="157" spans="1:1">
      <c r="A157" s="53">
        <v>41063</v>
      </c>
    </row>
    <row r="158" spans="1:1">
      <c r="A158" s="53">
        <v>41064</v>
      </c>
    </row>
    <row r="159" spans="1:1">
      <c r="A159" s="53">
        <v>41065</v>
      </c>
    </row>
    <row r="160" spans="1:1">
      <c r="A160" s="53">
        <v>41066</v>
      </c>
    </row>
    <row r="161" spans="1:1">
      <c r="A161" s="53">
        <v>41067</v>
      </c>
    </row>
    <row r="162" spans="1:1">
      <c r="A162" s="53">
        <v>41068</v>
      </c>
    </row>
    <row r="163" spans="1:1">
      <c r="A163" s="53">
        <v>41069</v>
      </c>
    </row>
    <row r="164" spans="1:1">
      <c r="A164" s="53">
        <v>41070</v>
      </c>
    </row>
    <row r="165" spans="1:1">
      <c r="A165" s="53">
        <v>41071</v>
      </c>
    </row>
    <row r="166" spans="1:1">
      <c r="A166" s="53">
        <v>41072</v>
      </c>
    </row>
    <row r="167" spans="1:1">
      <c r="A167" s="53">
        <v>41073</v>
      </c>
    </row>
    <row r="168" spans="1:1">
      <c r="A168" s="53">
        <v>41074</v>
      </c>
    </row>
    <row r="169" spans="1:1">
      <c r="A169" s="53">
        <v>41075</v>
      </c>
    </row>
    <row r="170" spans="1:1">
      <c r="A170" s="53">
        <v>41076</v>
      </c>
    </row>
    <row r="171" spans="1:1">
      <c r="A171" s="53">
        <v>41077</v>
      </c>
    </row>
    <row r="172" spans="1:1">
      <c r="A172" s="53">
        <v>41078</v>
      </c>
    </row>
    <row r="173" spans="1:1">
      <c r="A173" s="53">
        <v>41079</v>
      </c>
    </row>
    <row r="174" spans="1:1">
      <c r="A174" s="53">
        <v>41080</v>
      </c>
    </row>
    <row r="175" spans="1:1">
      <c r="A175" s="53">
        <v>41081</v>
      </c>
    </row>
    <row r="176" spans="1:1">
      <c r="A176" s="53">
        <v>41082</v>
      </c>
    </row>
    <row r="177" spans="1:1">
      <c r="A177" s="53">
        <v>41083</v>
      </c>
    </row>
    <row r="178" spans="1:1">
      <c r="A178" s="53">
        <v>41084</v>
      </c>
    </row>
    <row r="179" spans="1:1">
      <c r="A179" s="53">
        <v>41085</v>
      </c>
    </row>
    <row r="180" spans="1:1">
      <c r="A180" s="53">
        <v>41086</v>
      </c>
    </row>
    <row r="181" spans="1:1">
      <c r="A181" s="53">
        <v>41087</v>
      </c>
    </row>
    <row r="182" spans="1:1">
      <c r="A182" s="53">
        <v>41088</v>
      </c>
    </row>
    <row r="183" spans="1:1">
      <c r="A183" s="53">
        <v>41089</v>
      </c>
    </row>
    <row r="184" spans="1:1">
      <c r="A184" s="53">
        <v>41090</v>
      </c>
    </row>
    <row r="185" spans="1:1">
      <c r="A185" s="53">
        <v>41091</v>
      </c>
    </row>
    <row r="186" spans="1:1">
      <c r="A186" s="53">
        <v>41092</v>
      </c>
    </row>
    <row r="187" spans="1:1">
      <c r="A187" s="53">
        <v>41093</v>
      </c>
    </row>
    <row r="188" spans="1:1">
      <c r="A188" s="53">
        <v>41094</v>
      </c>
    </row>
    <row r="189" spans="1:1">
      <c r="A189" s="53">
        <v>41095</v>
      </c>
    </row>
    <row r="190" spans="1:1">
      <c r="A190" s="53">
        <v>41096</v>
      </c>
    </row>
    <row r="191" spans="1:1">
      <c r="A191" s="53">
        <v>41097</v>
      </c>
    </row>
    <row r="192" spans="1:1">
      <c r="A192" s="53">
        <v>41098</v>
      </c>
    </row>
    <row r="193" spans="1:1">
      <c r="A193" s="53">
        <v>41099</v>
      </c>
    </row>
    <row r="194" spans="1:1">
      <c r="A194" s="53">
        <v>41100</v>
      </c>
    </row>
    <row r="195" spans="1:1">
      <c r="A195" s="53">
        <v>41101</v>
      </c>
    </row>
    <row r="196" spans="1:1">
      <c r="A196" s="53">
        <v>41102</v>
      </c>
    </row>
    <row r="197" spans="1:1">
      <c r="A197" s="53">
        <v>41103</v>
      </c>
    </row>
    <row r="198" spans="1:1">
      <c r="A198" s="53">
        <v>41104</v>
      </c>
    </row>
    <row r="199" spans="1:1">
      <c r="A199" s="53">
        <v>41105</v>
      </c>
    </row>
    <row r="200" spans="1:1">
      <c r="A200" s="53">
        <v>41106</v>
      </c>
    </row>
    <row r="201" spans="1:1">
      <c r="A201" s="53">
        <v>41107</v>
      </c>
    </row>
    <row r="202" spans="1:1">
      <c r="A202" s="53">
        <v>41108</v>
      </c>
    </row>
    <row r="203" spans="1:1">
      <c r="A203" s="53">
        <v>41109</v>
      </c>
    </row>
    <row r="204" spans="1:1">
      <c r="A204" s="53">
        <v>41110</v>
      </c>
    </row>
    <row r="205" spans="1:1">
      <c r="A205" s="53">
        <v>41111</v>
      </c>
    </row>
    <row r="206" spans="1:1">
      <c r="A206" s="53">
        <v>41112</v>
      </c>
    </row>
    <row r="207" spans="1:1">
      <c r="A207" s="53">
        <v>41113</v>
      </c>
    </row>
    <row r="208" spans="1:1">
      <c r="A208" s="53">
        <v>41114</v>
      </c>
    </row>
    <row r="209" spans="1:1">
      <c r="A209" s="53">
        <v>41115</v>
      </c>
    </row>
    <row r="210" spans="1:1">
      <c r="A210" s="53">
        <v>41116</v>
      </c>
    </row>
    <row r="211" spans="1:1">
      <c r="A211" s="53">
        <v>41117</v>
      </c>
    </row>
    <row r="212" spans="1:1">
      <c r="A212" s="53">
        <v>41118</v>
      </c>
    </row>
    <row r="213" spans="1:1">
      <c r="A213" s="53">
        <v>41119</v>
      </c>
    </row>
    <row r="214" spans="1:1">
      <c r="A214" s="53">
        <v>41120</v>
      </c>
    </row>
    <row r="215" spans="1:1">
      <c r="A215" s="53">
        <v>41121</v>
      </c>
    </row>
    <row r="216" spans="1:1">
      <c r="A216" s="53">
        <v>41122</v>
      </c>
    </row>
    <row r="217" spans="1:1">
      <c r="A217" s="53">
        <v>41123</v>
      </c>
    </row>
    <row r="218" spans="1:1">
      <c r="A218" s="53">
        <v>41124</v>
      </c>
    </row>
    <row r="219" spans="1:1">
      <c r="A219" s="53">
        <v>41125</v>
      </c>
    </row>
    <row r="220" spans="1:1">
      <c r="A220" s="53">
        <v>41126</v>
      </c>
    </row>
    <row r="221" spans="1:1">
      <c r="A221" s="53">
        <v>41127</v>
      </c>
    </row>
    <row r="222" spans="1:1">
      <c r="A222" s="53">
        <v>41128</v>
      </c>
    </row>
    <row r="223" spans="1:1">
      <c r="A223" s="53">
        <v>41129</v>
      </c>
    </row>
    <row r="224" spans="1:1">
      <c r="A224" s="53">
        <v>41130</v>
      </c>
    </row>
    <row r="225" spans="1:1">
      <c r="A225" s="53">
        <v>41131</v>
      </c>
    </row>
    <row r="226" spans="1:1">
      <c r="A226" s="53">
        <v>41132</v>
      </c>
    </row>
    <row r="227" spans="1:1">
      <c r="A227" s="53">
        <v>41133</v>
      </c>
    </row>
    <row r="228" spans="1:1">
      <c r="A228" s="53">
        <v>41134</v>
      </c>
    </row>
    <row r="229" spans="1:1">
      <c r="A229" s="53">
        <v>41135</v>
      </c>
    </row>
    <row r="230" spans="1:1">
      <c r="A230" s="53">
        <v>41136</v>
      </c>
    </row>
    <row r="231" spans="1:1">
      <c r="A231" s="53">
        <v>41137</v>
      </c>
    </row>
    <row r="232" spans="1:1">
      <c r="A232" s="53">
        <v>41138</v>
      </c>
    </row>
    <row r="233" spans="1:1">
      <c r="A233" s="53">
        <v>41139</v>
      </c>
    </row>
    <row r="234" spans="1:1">
      <c r="A234" s="53">
        <v>41140</v>
      </c>
    </row>
    <row r="235" spans="1:1">
      <c r="A235" s="53">
        <v>41141</v>
      </c>
    </row>
    <row r="236" spans="1:1">
      <c r="A236" s="53">
        <v>41142</v>
      </c>
    </row>
    <row r="237" spans="1:1">
      <c r="A237" s="53">
        <v>41143</v>
      </c>
    </row>
    <row r="238" spans="1:1">
      <c r="A238" s="53">
        <v>41144</v>
      </c>
    </row>
    <row r="239" spans="1:1">
      <c r="A239" s="53">
        <v>41145</v>
      </c>
    </row>
    <row r="240" spans="1:1">
      <c r="A240" s="53">
        <v>41146</v>
      </c>
    </row>
    <row r="241" spans="1:1">
      <c r="A241" s="53">
        <v>41147</v>
      </c>
    </row>
    <row r="242" spans="1:1">
      <c r="A242" s="53">
        <v>41148</v>
      </c>
    </row>
    <row r="243" spans="1:1">
      <c r="A243" s="53">
        <v>41149</v>
      </c>
    </row>
    <row r="244" spans="1:1">
      <c r="A244" s="53">
        <v>41150</v>
      </c>
    </row>
    <row r="245" spans="1:1">
      <c r="A245" s="53">
        <v>41151</v>
      </c>
    </row>
    <row r="246" spans="1:1">
      <c r="A246" s="53">
        <v>41152</v>
      </c>
    </row>
    <row r="247" spans="1:1">
      <c r="A247" s="53">
        <v>41153</v>
      </c>
    </row>
    <row r="248" spans="1:1">
      <c r="A248" s="53">
        <v>41154</v>
      </c>
    </row>
    <row r="249" spans="1:1">
      <c r="A249" s="53">
        <v>41155</v>
      </c>
    </row>
    <row r="250" spans="1:1">
      <c r="A250" s="53">
        <v>41156</v>
      </c>
    </row>
    <row r="251" spans="1:1">
      <c r="A251" s="53">
        <v>41157</v>
      </c>
    </row>
    <row r="252" spans="1:1">
      <c r="A252" s="53">
        <v>41158</v>
      </c>
    </row>
    <row r="253" spans="1:1">
      <c r="A253" s="53">
        <v>41159</v>
      </c>
    </row>
    <row r="254" spans="1:1">
      <c r="A254" s="53">
        <v>41160</v>
      </c>
    </row>
    <row r="255" spans="1:1">
      <c r="A255" s="53">
        <v>41161</v>
      </c>
    </row>
    <row r="256" spans="1:1">
      <c r="A256" s="53">
        <v>41162</v>
      </c>
    </row>
    <row r="257" spans="1:1">
      <c r="A257" s="53">
        <v>41163</v>
      </c>
    </row>
    <row r="258" spans="1:1">
      <c r="A258" s="53">
        <v>41164</v>
      </c>
    </row>
    <row r="259" spans="1:1">
      <c r="A259" s="53">
        <v>41165</v>
      </c>
    </row>
    <row r="260" spans="1:1">
      <c r="A260" s="53">
        <v>41166</v>
      </c>
    </row>
    <row r="261" spans="1:1">
      <c r="A261" s="53">
        <v>41167</v>
      </c>
    </row>
    <row r="262" spans="1:1">
      <c r="A262" s="53">
        <v>41168</v>
      </c>
    </row>
    <row r="263" spans="1:1">
      <c r="A263" s="53">
        <v>41169</v>
      </c>
    </row>
    <row r="264" spans="1:1">
      <c r="A264" s="53">
        <v>41170</v>
      </c>
    </row>
    <row r="265" spans="1:1">
      <c r="A265" s="53">
        <v>41171</v>
      </c>
    </row>
    <row r="266" spans="1:1">
      <c r="A266" s="53">
        <v>41172</v>
      </c>
    </row>
    <row r="267" spans="1:1">
      <c r="A267" s="53">
        <v>41173</v>
      </c>
    </row>
    <row r="268" spans="1:1">
      <c r="A268" s="53">
        <v>41174</v>
      </c>
    </row>
    <row r="269" spans="1:1">
      <c r="A269" s="53">
        <v>41175</v>
      </c>
    </row>
    <row r="270" spans="1:1">
      <c r="A270" s="53">
        <v>41176</v>
      </c>
    </row>
    <row r="271" spans="1:1">
      <c r="A271" s="53">
        <v>41177</v>
      </c>
    </row>
    <row r="272" spans="1:1">
      <c r="A272" s="53">
        <v>41178</v>
      </c>
    </row>
    <row r="273" spans="1:1">
      <c r="A273" s="53">
        <v>41179</v>
      </c>
    </row>
    <row r="274" spans="1:1">
      <c r="A274" s="53">
        <v>41180</v>
      </c>
    </row>
    <row r="275" spans="1:1">
      <c r="A275" s="53">
        <v>41181</v>
      </c>
    </row>
    <row r="276" spans="1:1">
      <c r="A276" s="53">
        <v>41182</v>
      </c>
    </row>
    <row r="277" spans="1:1">
      <c r="A277" s="53">
        <v>41183</v>
      </c>
    </row>
    <row r="278" spans="1:1">
      <c r="A278" s="53">
        <v>41184</v>
      </c>
    </row>
    <row r="279" spans="1:1">
      <c r="A279" s="53">
        <v>41185</v>
      </c>
    </row>
    <row r="280" spans="1:1">
      <c r="A280" s="53">
        <v>41186</v>
      </c>
    </row>
    <row r="281" spans="1:1">
      <c r="A281" s="53">
        <v>41187</v>
      </c>
    </row>
    <row r="282" spans="1:1">
      <c r="A282" s="53">
        <v>41188</v>
      </c>
    </row>
    <row r="283" spans="1:1">
      <c r="A283" s="53">
        <v>41189</v>
      </c>
    </row>
    <row r="284" spans="1:1">
      <c r="A284" s="53">
        <v>41190</v>
      </c>
    </row>
    <row r="285" spans="1:1">
      <c r="A285" s="53">
        <v>41191</v>
      </c>
    </row>
    <row r="286" spans="1:1">
      <c r="A286" s="53">
        <v>41192</v>
      </c>
    </row>
    <row r="287" spans="1:1">
      <c r="A287" s="53">
        <v>41193</v>
      </c>
    </row>
    <row r="288" spans="1:1">
      <c r="A288" s="53">
        <v>41194</v>
      </c>
    </row>
    <row r="289" spans="1:1">
      <c r="A289" s="53">
        <v>41195</v>
      </c>
    </row>
    <row r="290" spans="1:1">
      <c r="A290" s="53">
        <v>41196</v>
      </c>
    </row>
    <row r="291" spans="1:1">
      <c r="A291" s="53">
        <v>41197</v>
      </c>
    </row>
    <row r="292" spans="1:1">
      <c r="A292" s="53">
        <v>41198</v>
      </c>
    </row>
    <row r="293" spans="1:1">
      <c r="A293" s="53">
        <v>41199</v>
      </c>
    </row>
    <row r="294" spans="1:1">
      <c r="A294" s="53">
        <v>41200</v>
      </c>
    </row>
    <row r="295" spans="1:1">
      <c r="A295" s="53">
        <v>41201</v>
      </c>
    </row>
    <row r="296" spans="1:1">
      <c r="A296" s="53">
        <v>41202</v>
      </c>
    </row>
    <row r="297" spans="1:1">
      <c r="A297" s="53">
        <v>41203</v>
      </c>
    </row>
    <row r="298" spans="1:1">
      <c r="A298" s="53">
        <v>41204</v>
      </c>
    </row>
    <row r="299" spans="1:1">
      <c r="A299" s="53">
        <v>41205</v>
      </c>
    </row>
    <row r="300" spans="1:1">
      <c r="A300" s="53">
        <v>41206</v>
      </c>
    </row>
    <row r="301" spans="1:1">
      <c r="A301" s="53">
        <v>41207</v>
      </c>
    </row>
    <row r="302" spans="1:1">
      <c r="A302" s="53">
        <v>41208</v>
      </c>
    </row>
    <row r="303" spans="1:1">
      <c r="A303" s="53">
        <v>41209</v>
      </c>
    </row>
    <row r="304" spans="1:1">
      <c r="A304" s="53">
        <v>41210</v>
      </c>
    </row>
    <row r="305" spans="1:1">
      <c r="A305" s="53">
        <v>41211</v>
      </c>
    </row>
    <row r="306" spans="1:1">
      <c r="A306" s="53">
        <v>41212</v>
      </c>
    </row>
    <row r="307" spans="1:1">
      <c r="A307" s="53">
        <v>41213</v>
      </c>
    </row>
    <row r="308" spans="1:1">
      <c r="A308" s="53">
        <v>41214</v>
      </c>
    </row>
    <row r="309" spans="1:1">
      <c r="A309" s="53">
        <v>41215</v>
      </c>
    </row>
    <row r="310" spans="1:1">
      <c r="A310" s="53">
        <v>41216</v>
      </c>
    </row>
    <row r="311" spans="1:1">
      <c r="A311" s="53">
        <v>41217</v>
      </c>
    </row>
    <row r="312" spans="1:1">
      <c r="A312" s="53">
        <v>41218</v>
      </c>
    </row>
    <row r="313" spans="1:1">
      <c r="A313" s="53">
        <v>41219</v>
      </c>
    </row>
    <row r="314" spans="1:1">
      <c r="A314" s="53">
        <v>41220</v>
      </c>
    </row>
    <row r="315" spans="1:1">
      <c r="A315" s="53">
        <v>41221</v>
      </c>
    </row>
    <row r="316" spans="1:1">
      <c r="A316" s="53">
        <v>41222</v>
      </c>
    </row>
    <row r="317" spans="1:1">
      <c r="A317" s="53">
        <v>41223</v>
      </c>
    </row>
    <row r="318" spans="1:1">
      <c r="A318" s="53">
        <v>41224</v>
      </c>
    </row>
    <row r="319" spans="1:1">
      <c r="A319" s="53">
        <v>41225</v>
      </c>
    </row>
    <row r="320" spans="1:1">
      <c r="A320" s="53">
        <v>41226</v>
      </c>
    </row>
    <row r="321" spans="1:1">
      <c r="A321" s="53">
        <v>41227</v>
      </c>
    </row>
    <row r="322" spans="1:1">
      <c r="A322" s="53">
        <v>41228</v>
      </c>
    </row>
    <row r="323" spans="1:1">
      <c r="A323" s="53">
        <v>41229</v>
      </c>
    </row>
    <row r="324" spans="1:1">
      <c r="A324" s="53">
        <v>41230</v>
      </c>
    </row>
    <row r="325" spans="1:1">
      <c r="A325" s="53">
        <v>41231</v>
      </c>
    </row>
    <row r="326" spans="1:1">
      <c r="A326" s="53">
        <v>41232</v>
      </c>
    </row>
    <row r="327" spans="1:1">
      <c r="A327" s="53">
        <v>41233</v>
      </c>
    </row>
    <row r="328" spans="1:1">
      <c r="A328" s="53">
        <v>41234</v>
      </c>
    </row>
    <row r="329" spans="1:1">
      <c r="A329" s="53">
        <v>41235</v>
      </c>
    </row>
    <row r="330" spans="1:1">
      <c r="A330" s="53">
        <v>41236</v>
      </c>
    </row>
    <row r="331" spans="1:1">
      <c r="A331" s="53">
        <v>41237</v>
      </c>
    </row>
    <row r="332" spans="1:1">
      <c r="A332" s="53">
        <v>41238</v>
      </c>
    </row>
    <row r="333" spans="1:1">
      <c r="A333" s="53">
        <v>41239</v>
      </c>
    </row>
    <row r="334" spans="1:1">
      <c r="A334" s="53">
        <v>41240</v>
      </c>
    </row>
    <row r="335" spans="1:1">
      <c r="A335" s="53">
        <v>41241</v>
      </c>
    </row>
    <row r="336" spans="1:1">
      <c r="A336" s="53">
        <v>41242</v>
      </c>
    </row>
    <row r="337" spans="1:1">
      <c r="A337" s="53">
        <v>41243</v>
      </c>
    </row>
    <row r="338" spans="1:1">
      <c r="A338" s="53">
        <v>41244</v>
      </c>
    </row>
    <row r="339" spans="1:1">
      <c r="A339" s="53">
        <v>41245</v>
      </c>
    </row>
    <row r="340" spans="1:1">
      <c r="A340" s="53">
        <v>41246</v>
      </c>
    </row>
    <row r="341" spans="1:1">
      <c r="A341" s="53">
        <v>41247</v>
      </c>
    </row>
    <row r="342" spans="1:1">
      <c r="A342" s="53">
        <v>41248</v>
      </c>
    </row>
    <row r="343" spans="1:1">
      <c r="A343" s="53">
        <v>41249</v>
      </c>
    </row>
    <row r="344" spans="1:1">
      <c r="A344" s="53">
        <v>41250</v>
      </c>
    </row>
    <row r="345" spans="1:1">
      <c r="A345" s="53">
        <v>41251</v>
      </c>
    </row>
    <row r="346" spans="1:1">
      <c r="A346" s="53">
        <v>41252</v>
      </c>
    </row>
    <row r="347" spans="1:1">
      <c r="A347" s="53">
        <v>41253</v>
      </c>
    </row>
    <row r="348" spans="1:1">
      <c r="A348" s="53">
        <v>41254</v>
      </c>
    </row>
    <row r="349" spans="1:1">
      <c r="A349" s="53">
        <v>41255</v>
      </c>
    </row>
    <row r="350" spans="1:1">
      <c r="A350" s="53">
        <v>41256</v>
      </c>
    </row>
    <row r="351" spans="1:1">
      <c r="A351" s="53">
        <v>41257</v>
      </c>
    </row>
    <row r="352" spans="1:1">
      <c r="A352" s="53">
        <v>41258</v>
      </c>
    </row>
    <row r="353" spans="1:1">
      <c r="A353" s="53">
        <v>41259</v>
      </c>
    </row>
    <row r="354" spans="1:1">
      <c r="A354" s="53">
        <v>41260</v>
      </c>
    </row>
    <row r="355" spans="1:1">
      <c r="A355" s="53">
        <v>41261</v>
      </c>
    </row>
    <row r="356" spans="1:1">
      <c r="A356" s="53">
        <v>41262</v>
      </c>
    </row>
    <row r="357" spans="1:1">
      <c r="A357" s="53">
        <v>41263</v>
      </c>
    </row>
    <row r="358" spans="1:1">
      <c r="A358" s="53">
        <v>41264</v>
      </c>
    </row>
    <row r="359" spans="1:1">
      <c r="A359" s="53">
        <v>41265</v>
      </c>
    </row>
    <row r="360" spans="1:1">
      <c r="A360" s="53">
        <v>41266</v>
      </c>
    </row>
    <row r="361" spans="1:1">
      <c r="A361" s="53">
        <v>41267</v>
      </c>
    </row>
    <row r="362" spans="1:1">
      <c r="A362" s="53">
        <v>41268</v>
      </c>
    </row>
    <row r="363" spans="1:1">
      <c r="A363" s="53">
        <v>41269</v>
      </c>
    </row>
    <row r="364" spans="1:1">
      <c r="A364" s="53">
        <v>41270</v>
      </c>
    </row>
    <row r="365" spans="1:1">
      <c r="A365" s="53">
        <v>41271</v>
      </c>
    </row>
    <row r="366" spans="1:1">
      <c r="A366" s="53">
        <v>41272</v>
      </c>
    </row>
    <row r="367" spans="1:1">
      <c r="A367" s="53">
        <v>41273</v>
      </c>
    </row>
    <row r="368" spans="1:1">
      <c r="A368" s="53">
        <v>41274</v>
      </c>
    </row>
    <row r="369" spans="1:1">
      <c r="A369" s="53">
        <v>41275</v>
      </c>
    </row>
    <row r="370" spans="1:1">
      <c r="A370" s="53">
        <v>41276</v>
      </c>
    </row>
    <row r="371" spans="1:1">
      <c r="A371" s="53">
        <v>41277</v>
      </c>
    </row>
    <row r="372" spans="1:1">
      <c r="A372" s="53">
        <v>41278</v>
      </c>
    </row>
    <row r="373" spans="1:1">
      <c r="A373" s="53">
        <v>41279</v>
      </c>
    </row>
    <row r="374" spans="1:1">
      <c r="A374" s="53">
        <v>41280</v>
      </c>
    </row>
    <row r="375" spans="1:1">
      <c r="A375" s="53">
        <v>41281</v>
      </c>
    </row>
    <row r="376" spans="1:1">
      <c r="A376" s="53">
        <v>41282</v>
      </c>
    </row>
    <row r="377" spans="1:1">
      <c r="A377" s="53">
        <v>41283</v>
      </c>
    </row>
    <row r="378" spans="1:1">
      <c r="A378" s="53">
        <v>41284</v>
      </c>
    </row>
    <row r="379" spans="1:1">
      <c r="A379" s="53">
        <v>41285</v>
      </c>
    </row>
    <row r="380" spans="1:1">
      <c r="A380" s="53">
        <v>41286</v>
      </c>
    </row>
    <row r="381" spans="1:1">
      <c r="A381" s="53">
        <v>41287</v>
      </c>
    </row>
    <row r="382" spans="1:1">
      <c r="A382" s="53">
        <v>41288</v>
      </c>
    </row>
    <row r="383" spans="1:1">
      <c r="A383" s="53">
        <v>41289</v>
      </c>
    </row>
    <row r="384" spans="1:1">
      <c r="A384" s="53">
        <v>41290</v>
      </c>
    </row>
    <row r="385" spans="1:1">
      <c r="A385" s="53">
        <v>41291</v>
      </c>
    </row>
    <row r="386" spans="1:1">
      <c r="A386" s="53">
        <v>41292</v>
      </c>
    </row>
    <row r="387" spans="1:1">
      <c r="A387" s="53">
        <v>41293</v>
      </c>
    </row>
    <row r="388" spans="1:1">
      <c r="A388" s="53">
        <v>41294</v>
      </c>
    </row>
    <row r="389" spans="1:1">
      <c r="A389" s="53">
        <v>41295</v>
      </c>
    </row>
    <row r="390" spans="1:1">
      <c r="A390" s="53">
        <v>41296</v>
      </c>
    </row>
    <row r="391" spans="1:1">
      <c r="A391" s="53">
        <v>41297</v>
      </c>
    </row>
    <row r="392" spans="1:1">
      <c r="A392" s="53">
        <v>41298</v>
      </c>
    </row>
    <row r="393" spans="1:1">
      <c r="A393" s="53">
        <v>41299</v>
      </c>
    </row>
    <row r="394" spans="1:1">
      <c r="A394" s="53">
        <v>41300</v>
      </c>
    </row>
    <row r="395" spans="1:1">
      <c r="A395" s="53">
        <v>41301</v>
      </c>
    </row>
    <row r="396" spans="1:1">
      <c r="A396" s="53">
        <v>41302</v>
      </c>
    </row>
    <row r="397" spans="1:1">
      <c r="A397" s="53">
        <v>41303</v>
      </c>
    </row>
    <row r="398" spans="1:1">
      <c r="A398" s="53">
        <v>41304</v>
      </c>
    </row>
    <row r="399" spans="1:1">
      <c r="A399" s="53">
        <v>41305</v>
      </c>
    </row>
    <row r="400" spans="1:1">
      <c r="A400" s="53">
        <v>41306</v>
      </c>
    </row>
    <row r="401" spans="1:1">
      <c r="A401" s="53">
        <v>41307</v>
      </c>
    </row>
    <row r="402" spans="1:1">
      <c r="A402" s="53">
        <v>41308</v>
      </c>
    </row>
    <row r="403" spans="1:1">
      <c r="A403" s="53">
        <v>41309</v>
      </c>
    </row>
    <row r="404" spans="1:1">
      <c r="A404" s="53">
        <v>41310</v>
      </c>
    </row>
    <row r="405" spans="1:1">
      <c r="A405" s="53">
        <v>41311</v>
      </c>
    </row>
    <row r="406" spans="1:1">
      <c r="A406" s="53">
        <v>41312</v>
      </c>
    </row>
    <row r="407" spans="1:1">
      <c r="A407" s="53">
        <v>41313</v>
      </c>
    </row>
    <row r="408" spans="1:1">
      <c r="A408" s="53">
        <v>41314</v>
      </c>
    </row>
    <row r="409" spans="1:1">
      <c r="A409" s="53">
        <v>41315</v>
      </c>
    </row>
    <row r="410" spans="1:1">
      <c r="A410" s="53">
        <v>41316</v>
      </c>
    </row>
    <row r="411" spans="1:1">
      <c r="A411" s="53">
        <v>41317</v>
      </c>
    </row>
    <row r="412" spans="1:1">
      <c r="A412" s="53">
        <v>41318</v>
      </c>
    </row>
    <row r="413" spans="1:1">
      <c r="A413" s="53">
        <v>41319</v>
      </c>
    </row>
    <row r="414" spans="1:1">
      <c r="A414" s="53">
        <v>41320</v>
      </c>
    </row>
    <row r="415" spans="1:1">
      <c r="A415" s="53">
        <v>41321</v>
      </c>
    </row>
    <row r="416" spans="1:1">
      <c r="A416" s="53">
        <v>41322</v>
      </c>
    </row>
    <row r="417" spans="1:1">
      <c r="A417" s="53">
        <v>41323</v>
      </c>
    </row>
    <row r="418" spans="1:1">
      <c r="A418" s="53">
        <v>41324</v>
      </c>
    </row>
    <row r="419" spans="1:1">
      <c r="A419" s="53">
        <v>41325</v>
      </c>
    </row>
    <row r="420" spans="1:1">
      <c r="A420" s="53">
        <v>41326</v>
      </c>
    </row>
    <row r="421" spans="1:1">
      <c r="A421" s="53">
        <v>41327</v>
      </c>
    </row>
    <row r="422" spans="1:1">
      <c r="A422" s="53">
        <v>41328</v>
      </c>
    </row>
    <row r="423" spans="1:1">
      <c r="A423" s="53">
        <v>41329</v>
      </c>
    </row>
    <row r="424" spans="1:1">
      <c r="A424" s="53">
        <v>41330</v>
      </c>
    </row>
    <row r="425" spans="1:1">
      <c r="A425" s="53">
        <v>41331</v>
      </c>
    </row>
    <row r="426" spans="1:1">
      <c r="A426" s="53">
        <v>41332</v>
      </c>
    </row>
    <row r="427" spans="1:1">
      <c r="A427" s="53">
        <v>41333</v>
      </c>
    </row>
    <row r="428" spans="1:1">
      <c r="A428" s="53">
        <v>41334</v>
      </c>
    </row>
    <row r="429" spans="1:1">
      <c r="A429" s="53">
        <v>41335</v>
      </c>
    </row>
    <row r="430" spans="1:1">
      <c r="A430" s="53">
        <v>41336</v>
      </c>
    </row>
    <row r="431" spans="1:1">
      <c r="A431" s="53">
        <v>41337</v>
      </c>
    </row>
    <row r="432" spans="1:1">
      <c r="A432" s="53">
        <v>41338</v>
      </c>
    </row>
    <row r="433" spans="1:1">
      <c r="A433" s="53">
        <v>41339</v>
      </c>
    </row>
    <row r="434" spans="1:1">
      <c r="A434" s="53">
        <v>41340</v>
      </c>
    </row>
    <row r="435" spans="1:1">
      <c r="A435" s="53">
        <v>41341</v>
      </c>
    </row>
    <row r="436" spans="1:1">
      <c r="A436" s="53">
        <v>41342</v>
      </c>
    </row>
    <row r="437" spans="1:1">
      <c r="A437" s="53">
        <v>41343</v>
      </c>
    </row>
    <row r="438" spans="1:1">
      <c r="A438" s="53">
        <v>41344</v>
      </c>
    </row>
    <row r="439" spans="1:1">
      <c r="A439" s="53">
        <v>41345</v>
      </c>
    </row>
    <row r="440" spans="1:1">
      <c r="A440" s="53">
        <v>41346</v>
      </c>
    </row>
    <row r="441" spans="1:1">
      <c r="A441" s="53">
        <v>41347</v>
      </c>
    </row>
    <row r="442" spans="1:1">
      <c r="A442" s="53">
        <v>41348</v>
      </c>
    </row>
    <row r="443" spans="1:1">
      <c r="A443" s="53">
        <v>41349</v>
      </c>
    </row>
    <row r="444" spans="1:1">
      <c r="A444" s="53">
        <v>41350</v>
      </c>
    </row>
    <row r="445" spans="1:1">
      <c r="A445" s="53">
        <v>41351</v>
      </c>
    </row>
    <row r="446" spans="1:1">
      <c r="A446" s="53">
        <v>41352</v>
      </c>
    </row>
    <row r="447" spans="1:1">
      <c r="A447" s="53">
        <v>41353</v>
      </c>
    </row>
    <row r="448" spans="1:1">
      <c r="A448" s="53">
        <v>41354</v>
      </c>
    </row>
    <row r="449" spans="1:1">
      <c r="A449" s="53">
        <v>41355</v>
      </c>
    </row>
    <row r="450" spans="1:1">
      <c r="A450" s="53">
        <v>41356</v>
      </c>
    </row>
    <row r="451" spans="1:1">
      <c r="A451" s="53">
        <v>41357</v>
      </c>
    </row>
    <row r="452" spans="1:1">
      <c r="A452" s="53">
        <v>41358</v>
      </c>
    </row>
    <row r="453" spans="1:1">
      <c r="A453" s="53">
        <v>41359</v>
      </c>
    </row>
    <row r="454" spans="1:1">
      <c r="A454" s="53">
        <v>41360</v>
      </c>
    </row>
    <row r="455" spans="1:1">
      <c r="A455" s="53">
        <v>41361</v>
      </c>
    </row>
    <row r="456" spans="1:1">
      <c r="A456" s="53">
        <v>41362</v>
      </c>
    </row>
    <row r="457" spans="1:1">
      <c r="A457" s="53">
        <v>41363</v>
      </c>
    </row>
    <row r="458" spans="1:1">
      <c r="A458" s="53">
        <v>41364</v>
      </c>
    </row>
    <row r="459" spans="1:1">
      <c r="A459" s="53">
        <v>41365</v>
      </c>
    </row>
    <row r="460" spans="1:1">
      <c r="A460" s="53">
        <v>41366</v>
      </c>
    </row>
    <row r="461" spans="1:1">
      <c r="A461" s="53">
        <v>41367</v>
      </c>
    </row>
    <row r="462" spans="1:1">
      <c r="A462" s="53">
        <v>41368</v>
      </c>
    </row>
    <row r="463" spans="1:1">
      <c r="A463" s="53">
        <v>41369</v>
      </c>
    </row>
    <row r="464" spans="1:1">
      <c r="A464" s="53">
        <v>41370</v>
      </c>
    </row>
    <row r="465" spans="1:1">
      <c r="A465" s="53">
        <v>41371</v>
      </c>
    </row>
    <row r="466" spans="1:1">
      <c r="A466" s="53">
        <v>41372</v>
      </c>
    </row>
    <row r="467" spans="1:1">
      <c r="A467" s="53">
        <v>41373</v>
      </c>
    </row>
    <row r="468" spans="1:1">
      <c r="A468" s="53">
        <v>41374</v>
      </c>
    </row>
    <row r="469" spans="1:1">
      <c r="A469" s="53">
        <v>41375</v>
      </c>
    </row>
    <row r="470" spans="1:1">
      <c r="A470" s="53">
        <v>41376</v>
      </c>
    </row>
    <row r="471" spans="1:1">
      <c r="A471" s="53">
        <v>41377</v>
      </c>
    </row>
    <row r="472" spans="1:1">
      <c r="A472" s="53">
        <v>41378</v>
      </c>
    </row>
    <row r="473" spans="1:1">
      <c r="A473" s="53">
        <v>41379</v>
      </c>
    </row>
    <row r="474" spans="1:1">
      <c r="A474" s="53">
        <v>41380</v>
      </c>
    </row>
    <row r="475" spans="1:1">
      <c r="A475" s="53">
        <v>41381</v>
      </c>
    </row>
    <row r="476" spans="1:1">
      <c r="A476" s="53">
        <v>41382</v>
      </c>
    </row>
    <row r="477" spans="1:1">
      <c r="A477" s="53">
        <v>41383</v>
      </c>
    </row>
    <row r="478" spans="1:1">
      <c r="A478" s="53">
        <v>41384</v>
      </c>
    </row>
    <row r="479" spans="1:1">
      <c r="A479" s="53">
        <v>41385</v>
      </c>
    </row>
    <row r="480" spans="1:1">
      <c r="A480" s="53">
        <v>41386</v>
      </c>
    </row>
    <row r="481" spans="1:1">
      <c r="A481" s="53">
        <v>41387</v>
      </c>
    </row>
    <row r="482" spans="1:1">
      <c r="A482" s="53">
        <v>41388</v>
      </c>
    </row>
    <row r="483" spans="1:1">
      <c r="A483" s="53">
        <v>41389</v>
      </c>
    </row>
    <row r="484" spans="1:1">
      <c r="A484" s="53">
        <v>41390</v>
      </c>
    </row>
    <row r="485" spans="1:1">
      <c r="A485" s="53">
        <v>41391</v>
      </c>
    </row>
    <row r="486" spans="1:1">
      <c r="A486" s="53">
        <v>41392</v>
      </c>
    </row>
    <row r="487" spans="1:1">
      <c r="A487" s="53">
        <v>41393</v>
      </c>
    </row>
    <row r="488" spans="1:1">
      <c r="A488" s="53">
        <v>41394</v>
      </c>
    </row>
    <row r="489" spans="1:1">
      <c r="A489" s="53">
        <v>41395</v>
      </c>
    </row>
    <row r="490" spans="1:1">
      <c r="A490" s="53">
        <v>41396</v>
      </c>
    </row>
    <row r="491" spans="1:1">
      <c r="A491" s="53">
        <v>41397</v>
      </c>
    </row>
    <row r="492" spans="1:1">
      <c r="A492" s="53">
        <v>41398</v>
      </c>
    </row>
    <row r="493" spans="1:1">
      <c r="A493" s="53">
        <v>41399</v>
      </c>
    </row>
    <row r="494" spans="1:1">
      <c r="A494" s="53">
        <v>41400</v>
      </c>
    </row>
    <row r="495" spans="1:1">
      <c r="A495" s="53">
        <v>41401</v>
      </c>
    </row>
    <row r="496" spans="1:1">
      <c r="A496" s="53">
        <v>41402</v>
      </c>
    </row>
    <row r="497" spans="1:1">
      <c r="A497" s="53">
        <v>41403</v>
      </c>
    </row>
    <row r="498" spans="1:1">
      <c r="A498" s="53">
        <v>41404</v>
      </c>
    </row>
    <row r="499" spans="1:1">
      <c r="A499" s="53">
        <v>41405</v>
      </c>
    </row>
    <row r="500" spans="1:1">
      <c r="A500" s="53">
        <v>41406</v>
      </c>
    </row>
    <row r="501" spans="1:1">
      <c r="A501" s="53">
        <v>41407</v>
      </c>
    </row>
    <row r="502" spans="1:1">
      <c r="A502" s="53">
        <v>41408</v>
      </c>
    </row>
    <row r="503" spans="1:1">
      <c r="A503" s="53">
        <v>41409</v>
      </c>
    </row>
    <row r="504" spans="1:1">
      <c r="A504" s="53">
        <v>41410</v>
      </c>
    </row>
    <row r="505" spans="1:1">
      <c r="A505" s="53">
        <v>41411</v>
      </c>
    </row>
    <row r="506" spans="1:1">
      <c r="A506" s="53">
        <v>41412</v>
      </c>
    </row>
    <row r="507" spans="1:1">
      <c r="A507" s="53">
        <v>41413</v>
      </c>
    </row>
    <row r="508" spans="1:1">
      <c r="A508" s="53">
        <v>41414</v>
      </c>
    </row>
    <row r="509" spans="1:1">
      <c r="A509" s="53">
        <v>41415</v>
      </c>
    </row>
    <row r="510" spans="1:1">
      <c r="A510" s="53">
        <v>41416</v>
      </c>
    </row>
    <row r="511" spans="1:1">
      <c r="A511" s="53">
        <v>41417</v>
      </c>
    </row>
    <row r="512" spans="1:1">
      <c r="A512" s="53">
        <v>41418</v>
      </c>
    </row>
    <row r="513" spans="1:1">
      <c r="A513" s="53">
        <v>41419</v>
      </c>
    </row>
    <row r="514" spans="1:1">
      <c r="A514" s="53">
        <v>41420</v>
      </c>
    </row>
    <row r="515" spans="1:1">
      <c r="A515" s="53">
        <v>41421</v>
      </c>
    </row>
    <row r="516" spans="1:1">
      <c r="A516" s="53">
        <v>41422</v>
      </c>
    </row>
    <row r="517" spans="1:1">
      <c r="A517" s="53">
        <v>41423</v>
      </c>
    </row>
    <row r="518" spans="1:1">
      <c r="A518" s="53">
        <v>41424</v>
      </c>
    </row>
    <row r="519" spans="1:1">
      <c r="A519" s="53">
        <v>41425</v>
      </c>
    </row>
    <row r="520" spans="1:1">
      <c r="A520" s="53">
        <v>41426</v>
      </c>
    </row>
    <row r="521" spans="1:1">
      <c r="A521" s="53">
        <v>41427</v>
      </c>
    </row>
    <row r="522" spans="1:1">
      <c r="A522" s="53">
        <v>41428</v>
      </c>
    </row>
    <row r="523" spans="1:1">
      <c r="A523" s="53">
        <v>41429</v>
      </c>
    </row>
    <row r="524" spans="1:1">
      <c r="A524" s="53">
        <v>41430</v>
      </c>
    </row>
    <row r="525" spans="1:1">
      <c r="A525" s="53">
        <v>41431</v>
      </c>
    </row>
    <row r="526" spans="1:1">
      <c r="A526" s="53">
        <v>41432</v>
      </c>
    </row>
    <row r="527" spans="1:1">
      <c r="A527" s="53">
        <v>41433</v>
      </c>
    </row>
    <row r="528" spans="1:1">
      <c r="A528" s="53">
        <v>41434</v>
      </c>
    </row>
    <row r="529" spans="1:1">
      <c r="A529" s="53">
        <v>41435</v>
      </c>
    </row>
    <row r="530" spans="1:1">
      <c r="A530" s="53">
        <v>41436</v>
      </c>
    </row>
    <row r="531" spans="1:1">
      <c r="A531" s="53">
        <v>41437</v>
      </c>
    </row>
    <row r="532" spans="1:1">
      <c r="A532" s="53">
        <v>41438</v>
      </c>
    </row>
    <row r="533" spans="1:1">
      <c r="A533" s="53">
        <v>41439</v>
      </c>
    </row>
    <row r="534" spans="1:1">
      <c r="A534" s="53">
        <v>41440</v>
      </c>
    </row>
    <row r="535" spans="1:1">
      <c r="A535" s="53">
        <v>41441</v>
      </c>
    </row>
    <row r="536" spans="1:1">
      <c r="A536" s="53">
        <v>41442</v>
      </c>
    </row>
    <row r="537" spans="1:1">
      <c r="A537" s="53">
        <v>41443</v>
      </c>
    </row>
    <row r="538" spans="1:1">
      <c r="A538" s="53">
        <v>41444</v>
      </c>
    </row>
    <row r="539" spans="1:1">
      <c r="A539" s="53">
        <v>41445</v>
      </c>
    </row>
    <row r="540" spans="1:1">
      <c r="A540" s="53">
        <v>41446</v>
      </c>
    </row>
    <row r="541" spans="1:1">
      <c r="A541" s="53">
        <v>41447</v>
      </c>
    </row>
    <row r="542" spans="1:1">
      <c r="A542" s="53">
        <v>41448</v>
      </c>
    </row>
    <row r="543" spans="1:1">
      <c r="A543" s="53">
        <v>41449</v>
      </c>
    </row>
    <row r="544" spans="1:1">
      <c r="A544" s="53">
        <v>41450</v>
      </c>
    </row>
    <row r="545" spans="1:1">
      <c r="A545" s="53">
        <v>41451</v>
      </c>
    </row>
    <row r="546" spans="1:1">
      <c r="A546" s="53">
        <v>41452</v>
      </c>
    </row>
    <row r="547" spans="1:1">
      <c r="A547" s="53">
        <v>41453</v>
      </c>
    </row>
    <row r="548" spans="1:1">
      <c r="A548" s="53">
        <v>41454</v>
      </c>
    </row>
    <row r="549" spans="1:1">
      <c r="A549" s="53">
        <v>41455</v>
      </c>
    </row>
    <row r="550" spans="1:1">
      <c r="A550" s="53">
        <v>41456</v>
      </c>
    </row>
    <row r="551" spans="1:1">
      <c r="A551" s="53">
        <v>41457</v>
      </c>
    </row>
    <row r="552" spans="1:1">
      <c r="A552" s="53">
        <v>41458</v>
      </c>
    </row>
    <row r="553" spans="1:1">
      <c r="A553" s="53">
        <v>41459</v>
      </c>
    </row>
    <row r="554" spans="1:1">
      <c r="A554" s="53">
        <v>41460</v>
      </c>
    </row>
    <row r="555" spans="1:1">
      <c r="A555" s="53">
        <v>41461</v>
      </c>
    </row>
    <row r="556" spans="1:1">
      <c r="A556" s="53">
        <v>41462</v>
      </c>
    </row>
    <row r="557" spans="1:1">
      <c r="A557" s="53">
        <v>41463</v>
      </c>
    </row>
    <row r="558" spans="1:1">
      <c r="A558" s="53">
        <v>41464</v>
      </c>
    </row>
    <row r="559" spans="1:1">
      <c r="A559" s="53">
        <v>41465</v>
      </c>
    </row>
    <row r="560" spans="1:1">
      <c r="A560" s="53">
        <v>41466</v>
      </c>
    </row>
    <row r="561" spans="1:1">
      <c r="A561" s="53">
        <v>41467</v>
      </c>
    </row>
    <row r="562" spans="1:1">
      <c r="A562" s="53">
        <v>41468</v>
      </c>
    </row>
    <row r="563" spans="1:1">
      <c r="A563" s="53">
        <v>41469</v>
      </c>
    </row>
    <row r="564" spans="1:1">
      <c r="A564" s="53">
        <v>41470</v>
      </c>
    </row>
    <row r="565" spans="1:1">
      <c r="A565" s="53">
        <v>41471</v>
      </c>
    </row>
    <row r="566" spans="1:1">
      <c r="A566" s="53">
        <v>41472</v>
      </c>
    </row>
    <row r="567" spans="1:1">
      <c r="A567" s="53">
        <v>41473</v>
      </c>
    </row>
    <row r="568" spans="1:1">
      <c r="A568" s="53">
        <v>41474</v>
      </c>
    </row>
    <row r="569" spans="1:1">
      <c r="A569" s="53">
        <v>41475</v>
      </c>
    </row>
    <row r="570" spans="1:1">
      <c r="A570" s="53">
        <v>41476</v>
      </c>
    </row>
    <row r="571" spans="1:1">
      <c r="A571" s="53">
        <v>41477</v>
      </c>
    </row>
    <row r="572" spans="1:1">
      <c r="A572" s="53">
        <v>41478</v>
      </c>
    </row>
    <row r="573" spans="1:1">
      <c r="A573" s="53">
        <v>41479</v>
      </c>
    </row>
    <row r="574" spans="1:1">
      <c r="A574" s="53">
        <v>41480</v>
      </c>
    </row>
    <row r="575" spans="1:1">
      <c r="A575" s="53">
        <v>41481</v>
      </c>
    </row>
    <row r="576" spans="1:1">
      <c r="A576" s="53">
        <v>41482</v>
      </c>
    </row>
    <row r="577" spans="1:1">
      <c r="A577" s="53">
        <v>41483</v>
      </c>
    </row>
    <row r="578" spans="1:1">
      <c r="A578" s="53">
        <v>41484</v>
      </c>
    </row>
    <row r="579" spans="1:1">
      <c r="A579" s="53">
        <v>41485</v>
      </c>
    </row>
    <row r="580" spans="1:1">
      <c r="A580" s="53">
        <v>41486</v>
      </c>
    </row>
    <row r="581" spans="1:1">
      <c r="A581" s="53">
        <v>41487</v>
      </c>
    </row>
    <row r="582" spans="1:1">
      <c r="A582" s="53">
        <v>41488</v>
      </c>
    </row>
    <row r="583" spans="1:1">
      <c r="A583" s="53">
        <v>41489</v>
      </c>
    </row>
    <row r="584" spans="1:1">
      <c r="A584" s="53">
        <v>41490</v>
      </c>
    </row>
    <row r="585" spans="1:1">
      <c r="A585" s="53">
        <v>41491</v>
      </c>
    </row>
    <row r="586" spans="1:1">
      <c r="A586" s="53">
        <v>41492</v>
      </c>
    </row>
    <row r="587" spans="1:1">
      <c r="A587" s="53">
        <v>41493</v>
      </c>
    </row>
    <row r="588" spans="1:1">
      <c r="A588" s="53">
        <v>41494</v>
      </c>
    </row>
    <row r="589" spans="1:1">
      <c r="A589" s="53">
        <v>41495</v>
      </c>
    </row>
    <row r="590" spans="1:1">
      <c r="A590" s="53">
        <v>41496</v>
      </c>
    </row>
    <row r="591" spans="1:1">
      <c r="A591" s="53">
        <v>41497</v>
      </c>
    </row>
    <row r="592" spans="1:1">
      <c r="A592" s="53">
        <v>41498</v>
      </c>
    </row>
    <row r="593" spans="1:1">
      <c r="A593" s="53">
        <v>41499</v>
      </c>
    </row>
    <row r="594" spans="1:1">
      <c r="A594" s="53">
        <v>41500</v>
      </c>
    </row>
    <row r="595" spans="1:1">
      <c r="A595" s="53">
        <v>41501</v>
      </c>
    </row>
    <row r="596" spans="1:1">
      <c r="A596" s="53">
        <v>41502</v>
      </c>
    </row>
    <row r="597" spans="1:1">
      <c r="A597" s="53">
        <v>41503</v>
      </c>
    </row>
    <row r="598" spans="1:1">
      <c r="A598" s="53">
        <v>41504</v>
      </c>
    </row>
    <row r="599" spans="1:1">
      <c r="A599" s="53">
        <v>41505</v>
      </c>
    </row>
    <row r="600" spans="1:1">
      <c r="A600" s="53">
        <v>41506</v>
      </c>
    </row>
    <row r="601" spans="1:1">
      <c r="A601" s="53">
        <v>41507</v>
      </c>
    </row>
    <row r="602" spans="1:1">
      <c r="A602" s="53">
        <v>41508</v>
      </c>
    </row>
    <row r="603" spans="1:1">
      <c r="A603" s="53">
        <v>41509</v>
      </c>
    </row>
    <row r="604" spans="1:1">
      <c r="A604" s="53">
        <v>41510</v>
      </c>
    </row>
    <row r="605" spans="1:1">
      <c r="A605" s="53">
        <v>41511</v>
      </c>
    </row>
    <row r="606" spans="1:1">
      <c r="A606" s="53">
        <v>41512</v>
      </c>
    </row>
    <row r="607" spans="1:1">
      <c r="A607" s="53">
        <v>41513</v>
      </c>
    </row>
    <row r="608" spans="1:1">
      <c r="A608" s="53">
        <v>41514</v>
      </c>
    </row>
    <row r="609" spans="1:1">
      <c r="A609" s="53">
        <v>41515</v>
      </c>
    </row>
    <row r="610" spans="1:1">
      <c r="A610" s="53">
        <v>41516</v>
      </c>
    </row>
    <row r="611" spans="1:1">
      <c r="A611" s="53">
        <v>41517</v>
      </c>
    </row>
    <row r="612" spans="1:1">
      <c r="A612" s="53">
        <v>41518</v>
      </c>
    </row>
    <row r="613" spans="1:1">
      <c r="A613" s="53">
        <v>41519</v>
      </c>
    </row>
    <row r="614" spans="1:1">
      <c r="A614" s="53">
        <v>41520</v>
      </c>
    </row>
    <row r="615" spans="1:1">
      <c r="A615" s="53">
        <v>41521</v>
      </c>
    </row>
    <row r="616" spans="1:1">
      <c r="A616" s="53">
        <v>41522</v>
      </c>
    </row>
    <row r="617" spans="1:1">
      <c r="A617" s="53">
        <v>41523</v>
      </c>
    </row>
    <row r="618" spans="1:1">
      <c r="A618" s="53">
        <v>41524</v>
      </c>
    </row>
    <row r="619" spans="1:1">
      <c r="A619" s="53">
        <v>41525</v>
      </c>
    </row>
    <row r="620" spans="1:1">
      <c r="A620" s="53">
        <v>41526</v>
      </c>
    </row>
    <row r="621" spans="1:1">
      <c r="A621" s="53">
        <v>41527</v>
      </c>
    </row>
    <row r="622" spans="1:1">
      <c r="A622" s="53">
        <v>41528</v>
      </c>
    </row>
    <row r="623" spans="1:1">
      <c r="A623" s="53">
        <v>41529</v>
      </c>
    </row>
    <row r="624" spans="1:1">
      <c r="A624" s="53">
        <v>41530</v>
      </c>
    </row>
    <row r="625" spans="1:1">
      <c r="A625" s="53">
        <v>41531</v>
      </c>
    </row>
    <row r="626" spans="1:1">
      <c r="A626" s="53">
        <v>41532</v>
      </c>
    </row>
    <row r="627" spans="1:1">
      <c r="A627" s="53">
        <v>41533</v>
      </c>
    </row>
    <row r="628" spans="1:1">
      <c r="A628" s="53">
        <v>41534</v>
      </c>
    </row>
    <row r="629" spans="1:1">
      <c r="A629" s="53">
        <v>41535</v>
      </c>
    </row>
    <row r="630" spans="1:1">
      <c r="A630" s="53">
        <v>41536</v>
      </c>
    </row>
    <row r="631" spans="1:1">
      <c r="A631" s="53">
        <v>41537</v>
      </c>
    </row>
    <row r="632" spans="1:1">
      <c r="A632" s="53">
        <v>41538</v>
      </c>
    </row>
    <row r="633" spans="1:1">
      <c r="A633" s="53">
        <v>41539</v>
      </c>
    </row>
    <row r="634" spans="1:1">
      <c r="A634" s="53">
        <v>41540</v>
      </c>
    </row>
    <row r="635" spans="1:1">
      <c r="A635" s="53">
        <v>41541</v>
      </c>
    </row>
    <row r="636" spans="1:1">
      <c r="A636" s="53">
        <v>41542</v>
      </c>
    </row>
    <row r="637" spans="1:1">
      <c r="A637" s="53">
        <v>41543</v>
      </c>
    </row>
    <row r="638" spans="1:1">
      <c r="A638" s="53">
        <v>41544</v>
      </c>
    </row>
    <row r="639" spans="1:1">
      <c r="A639" s="53">
        <v>41545</v>
      </c>
    </row>
    <row r="640" spans="1:1">
      <c r="A640" s="53">
        <v>41546</v>
      </c>
    </row>
    <row r="641" spans="1:1">
      <c r="A641" s="53">
        <v>41547</v>
      </c>
    </row>
    <row r="642" spans="1:1">
      <c r="A642" s="53">
        <v>41548</v>
      </c>
    </row>
    <row r="643" spans="1:1">
      <c r="A643" s="53">
        <v>41549</v>
      </c>
    </row>
    <row r="644" spans="1:1">
      <c r="A644" s="53">
        <v>41550</v>
      </c>
    </row>
    <row r="645" spans="1:1">
      <c r="A645" s="53">
        <v>41551</v>
      </c>
    </row>
    <row r="646" spans="1:1">
      <c r="A646" s="53">
        <v>41552</v>
      </c>
    </row>
    <row r="647" spans="1:1">
      <c r="A647" s="53">
        <v>41553</v>
      </c>
    </row>
    <row r="648" spans="1:1">
      <c r="A648" s="53">
        <v>41554</v>
      </c>
    </row>
    <row r="649" spans="1:1">
      <c r="A649" s="53">
        <v>41555</v>
      </c>
    </row>
    <row r="650" spans="1:1">
      <c r="A650" s="53">
        <v>41556</v>
      </c>
    </row>
    <row r="651" spans="1:1">
      <c r="A651" s="53">
        <v>41557</v>
      </c>
    </row>
    <row r="652" spans="1:1">
      <c r="A652" s="53">
        <v>41558</v>
      </c>
    </row>
    <row r="653" spans="1:1">
      <c r="A653" s="53">
        <v>41559</v>
      </c>
    </row>
    <row r="654" spans="1:1">
      <c r="A654" s="53">
        <v>41560</v>
      </c>
    </row>
    <row r="655" spans="1:1">
      <c r="A655" s="53">
        <v>41561</v>
      </c>
    </row>
    <row r="656" spans="1:1">
      <c r="A656" s="53">
        <v>41562</v>
      </c>
    </row>
    <row r="657" spans="1:1">
      <c r="A657" s="53">
        <v>41563</v>
      </c>
    </row>
    <row r="658" spans="1:1">
      <c r="A658" s="53">
        <v>41564</v>
      </c>
    </row>
    <row r="659" spans="1:1">
      <c r="A659" s="53">
        <v>41565</v>
      </c>
    </row>
    <row r="660" spans="1:1">
      <c r="A660" s="53">
        <v>41566</v>
      </c>
    </row>
    <row r="661" spans="1:1">
      <c r="A661" s="53">
        <v>41567</v>
      </c>
    </row>
    <row r="662" spans="1:1">
      <c r="A662" s="53">
        <v>41568</v>
      </c>
    </row>
    <row r="663" spans="1:1">
      <c r="A663" s="53">
        <v>41569</v>
      </c>
    </row>
    <row r="664" spans="1:1">
      <c r="A664" s="53">
        <v>41570</v>
      </c>
    </row>
    <row r="665" spans="1:1">
      <c r="A665" s="53">
        <v>41571</v>
      </c>
    </row>
    <row r="666" spans="1:1">
      <c r="A666" s="53">
        <v>41572</v>
      </c>
    </row>
    <row r="667" spans="1:1">
      <c r="A667" s="53">
        <v>41573</v>
      </c>
    </row>
    <row r="668" spans="1:1">
      <c r="A668" s="53">
        <v>41574</v>
      </c>
    </row>
    <row r="669" spans="1:1">
      <c r="A669" s="53">
        <v>41575</v>
      </c>
    </row>
    <row r="670" spans="1:1">
      <c r="A670" s="53">
        <v>41576</v>
      </c>
    </row>
    <row r="671" spans="1:1">
      <c r="A671" s="53">
        <v>41577</v>
      </c>
    </row>
    <row r="672" spans="1:1">
      <c r="A672" s="53">
        <v>41578</v>
      </c>
    </row>
    <row r="673" spans="1:1">
      <c r="A673" s="53">
        <v>41579</v>
      </c>
    </row>
    <row r="674" spans="1:1">
      <c r="A674" s="53">
        <v>41580</v>
      </c>
    </row>
    <row r="675" spans="1:1">
      <c r="A675" s="53">
        <v>41581</v>
      </c>
    </row>
    <row r="676" spans="1:1">
      <c r="A676" s="53">
        <v>41582</v>
      </c>
    </row>
    <row r="677" spans="1:1">
      <c r="A677" s="53">
        <v>41583</v>
      </c>
    </row>
    <row r="678" spans="1:1">
      <c r="A678" s="53">
        <v>41584</v>
      </c>
    </row>
    <row r="679" spans="1:1">
      <c r="A679" s="53">
        <v>41585</v>
      </c>
    </row>
    <row r="680" spans="1:1">
      <c r="A680" s="53">
        <v>41586</v>
      </c>
    </row>
    <row r="681" spans="1:1">
      <c r="A681" s="53">
        <v>41587</v>
      </c>
    </row>
    <row r="682" spans="1:1">
      <c r="A682" s="53">
        <v>41588</v>
      </c>
    </row>
    <row r="683" spans="1:1">
      <c r="A683" s="53">
        <v>41589</v>
      </c>
    </row>
    <row r="684" spans="1:1">
      <c r="A684" s="53">
        <v>41590</v>
      </c>
    </row>
    <row r="685" spans="1:1">
      <c r="A685" s="53">
        <v>41591</v>
      </c>
    </row>
    <row r="686" spans="1:1">
      <c r="A686" s="53">
        <v>41592</v>
      </c>
    </row>
    <row r="687" spans="1:1">
      <c r="A687" s="53">
        <v>41593</v>
      </c>
    </row>
    <row r="688" spans="1:1">
      <c r="A688" s="53">
        <v>41594</v>
      </c>
    </row>
    <row r="689" spans="1:1">
      <c r="A689" s="53">
        <v>41595</v>
      </c>
    </row>
    <row r="690" spans="1:1">
      <c r="A690" s="53">
        <v>41596</v>
      </c>
    </row>
    <row r="691" spans="1:1">
      <c r="A691" s="53">
        <v>41597</v>
      </c>
    </row>
    <row r="692" spans="1:1">
      <c r="A692" s="53">
        <v>41598</v>
      </c>
    </row>
    <row r="693" spans="1:1">
      <c r="A693" s="53">
        <v>41599</v>
      </c>
    </row>
    <row r="694" spans="1:1">
      <c r="A694" s="53">
        <v>41600</v>
      </c>
    </row>
    <row r="695" spans="1:1">
      <c r="A695" s="53">
        <v>41601</v>
      </c>
    </row>
    <row r="696" spans="1:1">
      <c r="A696" s="53">
        <v>41602</v>
      </c>
    </row>
    <row r="697" spans="1:1">
      <c r="A697" s="53">
        <v>41603</v>
      </c>
    </row>
    <row r="698" spans="1:1">
      <c r="A698" s="53">
        <v>41604</v>
      </c>
    </row>
    <row r="699" spans="1:1">
      <c r="A699" s="53">
        <v>41605</v>
      </c>
    </row>
    <row r="700" spans="1:1">
      <c r="A700" s="53">
        <v>41606</v>
      </c>
    </row>
    <row r="701" spans="1:1">
      <c r="A701" s="53">
        <v>41607</v>
      </c>
    </row>
    <row r="702" spans="1:1">
      <c r="A702" s="53">
        <v>41608</v>
      </c>
    </row>
    <row r="703" spans="1:1">
      <c r="A703" s="53">
        <v>41609</v>
      </c>
    </row>
    <row r="704" spans="1:1">
      <c r="A704" s="53">
        <v>41610</v>
      </c>
    </row>
    <row r="705" spans="1:1">
      <c r="A705" s="53">
        <v>41611</v>
      </c>
    </row>
    <row r="706" spans="1:1">
      <c r="A706" s="53">
        <v>41612</v>
      </c>
    </row>
    <row r="707" spans="1:1">
      <c r="A707" s="53">
        <v>41613</v>
      </c>
    </row>
    <row r="708" spans="1:1">
      <c r="A708" s="53">
        <v>41614</v>
      </c>
    </row>
    <row r="709" spans="1:1">
      <c r="A709" s="53">
        <v>41615</v>
      </c>
    </row>
    <row r="710" spans="1:1">
      <c r="A710" s="53">
        <v>41616</v>
      </c>
    </row>
    <row r="711" spans="1:1">
      <c r="A711" s="53">
        <v>41617</v>
      </c>
    </row>
    <row r="712" spans="1:1">
      <c r="A712" s="53">
        <v>41618</v>
      </c>
    </row>
    <row r="713" spans="1:1">
      <c r="A713" s="53">
        <v>41619</v>
      </c>
    </row>
    <row r="714" spans="1:1">
      <c r="A714" s="53">
        <v>41620</v>
      </c>
    </row>
    <row r="715" spans="1:1">
      <c r="A715" s="53">
        <v>41621</v>
      </c>
    </row>
    <row r="716" spans="1:1">
      <c r="A716" s="53">
        <v>41622</v>
      </c>
    </row>
    <row r="717" spans="1:1">
      <c r="A717" s="53">
        <v>41623</v>
      </c>
    </row>
    <row r="718" spans="1:1">
      <c r="A718" s="53">
        <v>41624</v>
      </c>
    </row>
    <row r="719" spans="1:1">
      <c r="A719" s="53">
        <v>41625</v>
      </c>
    </row>
    <row r="720" spans="1:1">
      <c r="A720" s="53">
        <v>41626</v>
      </c>
    </row>
    <row r="721" spans="1:1">
      <c r="A721" s="53">
        <v>41627</v>
      </c>
    </row>
    <row r="722" spans="1:1">
      <c r="A722" s="53">
        <v>41628</v>
      </c>
    </row>
    <row r="723" spans="1:1">
      <c r="A723" s="53">
        <v>41629</v>
      </c>
    </row>
    <row r="724" spans="1:1">
      <c r="A724" s="53">
        <v>41630</v>
      </c>
    </row>
    <row r="725" spans="1:1">
      <c r="A725" s="53">
        <v>41631</v>
      </c>
    </row>
    <row r="726" spans="1:1">
      <c r="A726" s="53">
        <v>41632</v>
      </c>
    </row>
    <row r="727" spans="1:1">
      <c r="A727" s="53">
        <v>41633</v>
      </c>
    </row>
    <row r="728" spans="1:1">
      <c r="A728" s="53">
        <v>41634</v>
      </c>
    </row>
    <row r="729" spans="1:1">
      <c r="A729" s="53">
        <v>41635</v>
      </c>
    </row>
    <row r="730" spans="1:1">
      <c r="A730" s="53">
        <v>41636</v>
      </c>
    </row>
    <row r="731" spans="1:1">
      <c r="A731" s="53">
        <v>41637</v>
      </c>
    </row>
    <row r="732" spans="1:1">
      <c r="A732" s="53">
        <v>41638</v>
      </c>
    </row>
    <row r="733" spans="1:1">
      <c r="A733" s="5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ngogolidze</cp:lastModifiedBy>
  <cp:lastPrinted>2021-02-01T11:57:29Z</cp:lastPrinted>
  <dcterms:created xsi:type="dcterms:W3CDTF">2011-12-27T13:20:18Z</dcterms:created>
  <dcterms:modified xsi:type="dcterms:W3CDTF">2021-02-15T07:42:00Z</dcterms:modified>
</cp:coreProperties>
</file>